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"/>
    </mc:Choice>
  </mc:AlternateContent>
  <bookViews>
    <workbookView xWindow="0" yWindow="0" windowWidth="28770" windowHeight="987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B64" i="1"/>
  <c r="A64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H64" i="1" s="1"/>
  <c r="E55" i="1"/>
  <c r="H63" i="1" s="1"/>
  <c r="D55" i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N53" i="1" s="1"/>
  <c r="M50" i="1"/>
  <c r="L50" i="1"/>
  <c r="K50" i="1"/>
  <c r="J50" i="1"/>
  <c r="I50" i="1"/>
  <c r="H50" i="1"/>
  <c r="G50" i="1"/>
  <c r="F50" i="1"/>
  <c r="E50" i="1"/>
  <c r="D50" i="1"/>
  <c r="C50" i="1"/>
  <c r="B50" i="1"/>
  <c r="B53" i="1" s="1"/>
  <c r="O49" i="1"/>
  <c r="O53" i="1" s="1"/>
  <c r="N49" i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D53" i="1" s="1"/>
  <c r="I53" i="1" s="1"/>
  <c r="C49" i="1"/>
  <c r="B49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F47" i="1" s="1"/>
  <c r="E41" i="1"/>
  <c r="D41" i="1"/>
  <c r="C41" i="1"/>
  <c r="B41" i="1"/>
  <c r="O40" i="1"/>
  <c r="O47" i="1" s="1"/>
  <c r="N40" i="1"/>
  <c r="N47" i="1" s="1"/>
  <c r="M40" i="1"/>
  <c r="M47" i="1" s="1"/>
  <c r="L40" i="1"/>
  <c r="L47" i="1" s="1"/>
  <c r="K40" i="1"/>
  <c r="J40" i="1"/>
  <c r="I40" i="1"/>
  <c r="H40" i="1"/>
  <c r="G40" i="1"/>
  <c r="F40" i="1"/>
  <c r="E40" i="1"/>
  <c r="E47" i="1" s="1"/>
  <c r="D40" i="1"/>
  <c r="D47" i="1" s="1"/>
  <c r="I47" i="1" s="1"/>
  <c r="C40" i="1"/>
  <c r="B40" i="1"/>
  <c r="B47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O38" i="1" s="1"/>
  <c r="N31" i="1"/>
  <c r="N38" i="1" s="1"/>
  <c r="M31" i="1"/>
  <c r="M38" i="1" s="1"/>
  <c r="L31" i="1"/>
  <c r="L38" i="1" s="1"/>
  <c r="K31" i="1"/>
  <c r="J31" i="1"/>
  <c r="I31" i="1"/>
  <c r="H31" i="1"/>
  <c r="G31" i="1"/>
  <c r="F31" i="1"/>
  <c r="F38" i="1" s="1"/>
  <c r="E31" i="1"/>
  <c r="E38" i="1" s="1"/>
  <c r="D31" i="1"/>
  <c r="D38" i="1" s="1"/>
  <c r="C31" i="1"/>
  <c r="B31" i="1"/>
  <c r="B38" i="1" s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C21" i="1" l="1"/>
  <c r="G21" i="1"/>
  <c r="J21" i="1"/>
  <c r="G29" i="1"/>
  <c r="J29" i="1"/>
  <c r="C29" i="1"/>
  <c r="C38" i="1"/>
  <c r="G38" i="1"/>
  <c r="J38" i="1"/>
  <c r="G53" i="1"/>
  <c r="J53" i="1"/>
  <c r="C53" i="1"/>
  <c r="I29" i="1"/>
  <c r="I38" i="1"/>
  <c r="J47" i="1"/>
  <c r="C47" i="1"/>
  <c r="G47" i="1"/>
  <c r="K47" i="1" l="1"/>
  <c r="H47" i="1"/>
  <c r="K53" i="1"/>
  <c r="H53" i="1"/>
  <c r="H38" i="1"/>
  <c r="K38" i="1"/>
  <c r="H21" i="1"/>
  <c r="K21" i="1"/>
  <c r="K29" i="1"/>
  <c r="H29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<sst xmlns="http://schemas.openxmlformats.org/spreadsheetml/2006/main" count="79" uniqueCount="66">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</sst>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 ;\-#,##0.0\ "/>
    <numFmt numFmtId="169" formatCode="#,##0_ ;\-#,##0\ "/>
    <numFmt numFmtId="170" formatCode="#,##0_р_."/>
    <numFmt numFmtId="171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vertical="center" wrapText="1"/>
    </xf>
    <xf numFmtId="168" fontId="4" fillId="0" borderId="5" xfId="1" applyNumberFormat="1" applyFont="1" applyBorder="1" applyAlignment="1">
      <alignment vertical="center" wrapText="1"/>
    </xf>
    <xf numFmtId="169" fontId="4" fillId="0" borderId="3" xfId="1" applyNumberFormat="1" applyFont="1" applyBorder="1" applyAlignment="1">
      <alignment horizontal="center" vertical="center"/>
    </xf>
    <xf numFmtId="169" fontId="4" fillId="0" borderId="4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70" fontId="4" fillId="0" borderId="0" xfId="0" applyNumberFormat="1" applyFont="1" applyBorder="1" applyAlignment="1">
      <alignment horizontal="center"/>
    </xf>
    <xf numFmtId="171" fontId="4" fillId="0" borderId="3" xfId="1" applyNumberFormat="1" applyFont="1" applyBorder="1" applyAlignment="1">
      <alignment vertical="center" wrapText="1"/>
    </xf>
    <xf numFmtId="171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4 апреля</v>
          </cell>
          <cell r="N3" t="str">
            <v>2024 года</v>
          </cell>
        </row>
        <row r="5">
          <cell r="T5" t="str">
            <v>Разница к 2023 году +/-</v>
          </cell>
        </row>
        <row r="6">
          <cell r="M6" t="str">
            <v>на 1 марта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51.74</v>
          </cell>
          <cell r="I9">
            <v>-0.18599999999999994</v>
          </cell>
          <cell r="J9">
            <v>45.29</v>
          </cell>
          <cell r="M9">
            <v>1852</v>
          </cell>
          <cell r="N9">
            <v>1867</v>
          </cell>
          <cell r="P9">
            <v>27.937365010799137</v>
          </cell>
          <cell r="Q9">
            <v>-0.10043196544276256</v>
          </cell>
          <cell r="R9">
            <v>24.25816818425281</v>
          </cell>
          <cell r="T9">
            <v>6.4500000000000028</v>
          </cell>
          <cell r="U9">
            <v>3.6791968265463275</v>
          </cell>
          <cell r="V9">
            <v>52.485999999999997</v>
          </cell>
          <cell r="W9">
            <v>51.926000000000002</v>
          </cell>
          <cell r="X9">
            <v>1828</v>
          </cell>
          <cell r="Y9">
            <v>48</v>
          </cell>
        </row>
        <row r="10">
          <cell r="H10">
            <v>2.73</v>
          </cell>
          <cell r="I10">
            <v>0.2799999999999998</v>
          </cell>
          <cell r="J10">
            <v>2.66</v>
          </cell>
          <cell r="M10">
            <v>375</v>
          </cell>
          <cell r="N10">
            <v>415</v>
          </cell>
          <cell r="P10">
            <v>7.28</v>
          </cell>
          <cell r="Q10">
            <v>0.74666666666666615</v>
          </cell>
          <cell r="R10">
            <v>6.4096385542168681</v>
          </cell>
          <cell r="T10">
            <v>6.999999999999984E-2</v>
          </cell>
          <cell r="U10">
            <v>0.87036144578313213</v>
          </cell>
          <cell r="V10">
            <v>2.17</v>
          </cell>
          <cell r="W10">
            <v>2.4500000000000002</v>
          </cell>
          <cell r="X10">
            <v>367</v>
          </cell>
          <cell r="Y10">
            <v>3.3839999999999999</v>
          </cell>
        </row>
        <row r="11">
          <cell r="H11">
            <v>55.48</v>
          </cell>
          <cell r="I11">
            <v>0.33999999999999631</v>
          </cell>
          <cell r="J11">
            <v>54.29</v>
          </cell>
          <cell r="M11">
            <v>3333</v>
          </cell>
          <cell r="N11">
            <v>3333</v>
          </cell>
          <cell r="P11">
            <v>16.645664566456642</v>
          </cell>
          <cell r="Q11">
            <v>0.1020102010200965</v>
          </cell>
          <cell r="R11">
            <v>16.288628862886291</v>
          </cell>
          <cell r="T11">
            <v>1.1899999999999977</v>
          </cell>
          <cell r="U11">
            <v>0.35703570357035019</v>
          </cell>
          <cell r="V11">
            <v>63.25</v>
          </cell>
          <cell r="W11">
            <v>55.14</v>
          </cell>
          <cell r="X11">
            <v>3333</v>
          </cell>
          <cell r="Y11">
            <v>50.2</v>
          </cell>
        </row>
        <row r="12">
          <cell r="H12">
            <v>9.0500000000000007</v>
          </cell>
          <cell r="I12">
            <v>-9.9999999999997868E-3</v>
          </cell>
          <cell r="J12">
            <v>8.4</v>
          </cell>
          <cell r="M12">
            <v>660</v>
          </cell>
          <cell r="N12">
            <v>692</v>
          </cell>
          <cell r="P12">
            <v>13.712121212121213</v>
          </cell>
          <cell r="Q12">
            <v>-1.5151515151515582E-2</v>
          </cell>
          <cell r="R12">
            <v>12.138728323699423</v>
          </cell>
          <cell r="T12">
            <v>0.65000000000000036</v>
          </cell>
          <cell r="U12">
            <v>1.5733928884217896</v>
          </cell>
          <cell r="V12">
            <v>8.75</v>
          </cell>
          <cell r="W12">
            <v>9.06</v>
          </cell>
          <cell r="X12">
            <v>745</v>
          </cell>
          <cell r="Y12">
            <v>10.4</v>
          </cell>
        </row>
        <row r="13">
          <cell r="H13">
            <v>3.84</v>
          </cell>
          <cell r="I13">
            <v>9.9999999999997868E-3</v>
          </cell>
          <cell r="J13">
            <v>4.13</v>
          </cell>
          <cell r="M13">
            <v>328</v>
          </cell>
          <cell r="N13">
            <v>382</v>
          </cell>
          <cell r="P13">
            <v>11.707317073170731</v>
          </cell>
          <cell r="Q13">
            <v>3.0487804878047697E-2</v>
          </cell>
          <cell r="R13">
            <v>10.811518324607329</v>
          </cell>
          <cell r="T13">
            <v>-0.29000000000000004</v>
          </cell>
          <cell r="U13">
            <v>0.89579874856340247</v>
          </cell>
          <cell r="V13">
            <v>3.39</v>
          </cell>
          <cell r="W13">
            <v>3.83</v>
          </cell>
          <cell r="X13">
            <v>378</v>
          </cell>
          <cell r="Y13">
            <v>3.95</v>
          </cell>
        </row>
        <row r="14">
          <cell r="H14">
            <v>0.36</v>
          </cell>
          <cell r="I14">
            <v>0</v>
          </cell>
          <cell r="J14">
            <v>0.68</v>
          </cell>
          <cell r="M14">
            <v>52</v>
          </cell>
          <cell r="N14">
            <v>59</v>
          </cell>
          <cell r="P14">
            <v>6.9230769230769225</v>
          </cell>
          <cell r="Q14">
            <v>0</v>
          </cell>
          <cell r="R14">
            <v>11.525423728813561</v>
          </cell>
          <cell r="T14">
            <v>-0.32000000000000006</v>
          </cell>
          <cell r="U14">
            <v>-4.6023468057366381</v>
          </cell>
          <cell r="V14">
            <v>0.28000000000000003</v>
          </cell>
          <cell r="W14">
            <v>0.36</v>
          </cell>
          <cell r="X14">
            <v>57</v>
          </cell>
          <cell r="Y14">
            <v>0.64</v>
          </cell>
        </row>
        <row r="15">
          <cell r="H15">
            <v>17.2</v>
          </cell>
          <cell r="I15">
            <v>-4.0000000000013358E-3</v>
          </cell>
          <cell r="J15">
            <v>15.7</v>
          </cell>
          <cell r="M15">
            <v>1017</v>
          </cell>
          <cell r="N15">
            <v>1015</v>
          </cell>
          <cell r="P15">
            <v>16.912487708947886</v>
          </cell>
          <cell r="Q15">
            <v>-3.9331366764976394E-3</v>
          </cell>
          <cell r="R15">
            <v>15.467980295566502</v>
          </cell>
          <cell r="T15">
            <v>1.5</v>
          </cell>
          <cell r="U15">
            <v>1.444507413381384</v>
          </cell>
          <cell r="V15">
            <v>18.45</v>
          </cell>
          <cell r="W15">
            <v>17.204000000000001</v>
          </cell>
          <cell r="X15">
            <v>1003</v>
          </cell>
          <cell r="Y15">
            <v>15</v>
          </cell>
        </row>
        <row r="16">
          <cell r="H16">
            <v>21.5</v>
          </cell>
          <cell r="I16">
            <v>0.5</v>
          </cell>
          <cell r="J16">
            <v>19.8</v>
          </cell>
          <cell r="M16">
            <v>1723</v>
          </cell>
          <cell r="N16">
            <v>1309</v>
          </cell>
          <cell r="P16">
            <v>12.478235635519443</v>
          </cell>
          <cell r="Q16">
            <v>0.29019152640742973</v>
          </cell>
          <cell r="R16">
            <v>15.126050420168067</v>
          </cell>
          <cell r="T16">
            <v>1.6999999999999993</v>
          </cell>
          <cell r="U16">
            <v>-2.6478147846486237</v>
          </cell>
          <cell r="V16">
            <v>22.8</v>
          </cell>
          <cell r="W16">
            <v>21</v>
          </cell>
          <cell r="X16">
            <v>1271</v>
          </cell>
          <cell r="Y16">
            <v>18.3</v>
          </cell>
        </row>
        <row r="17">
          <cell r="H17">
            <v>1.32</v>
          </cell>
          <cell r="I17">
            <v>1.0000000000000009E-2</v>
          </cell>
          <cell r="J17">
            <v>1.42</v>
          </cell>
          <cell r="M17">
            <v>152</v>
          </cell>
          <cell r="N17">
            <v>186</v>
          </cell>
          <cell r="P17">
            <v>8.6842105263157894</v>
          </cell>
          <cell r="Q17">
            <v>6.578947368421062E-2</v>
          </cell>
          <cell r="R17">
            <v>7.6344086021505371</v>
          </cell>
          <cell r="T17">
            <v>-9.9999999999999867E-2</v>
          </cell>
          <cell r="U17">
            <v>1.0498019241652523</v>
          </cell>
          <cell r="V17">
            <v>1.04</v>
          </cell>
          <cell r="W17">
            <v>1.31</v>
          </cell>
          <cell r="X17">
            <v>186</v>
          </cell>
          <cell r="Y17">
            <v>1.288</v>
          </cell>
        </row>
        <row r="18">
          <cell r="H18">
            <v>1.1499999999999999</v>
          </cell>
          <cell r="I18">
            <v>0</v>
          </cell>
          <cell r="J18">
            <v>8.16</v>
          </cell>
          <cell r="M18">
            <v>216</v>
          </cell>
          <cell r="N18">
            <v>835</v>
          </cell>
          <cell r="P18">
            <v>5.3240740740740735</v>
          </cell>
          <cell r="Q18">
            <v>0</v>
          </cell>
          <cell r="R18">
            <v>9.7724550898203582</v>
          </cell>
          <cell r="T18">
            <v>-7.01</v>
          </cell>
          <cell r="U18">
            <v>-4.4483810157462846</v>
          </cell>
          <cell r="V18">
            <v>1.1200000000000001</v>
          </cell>
          <cell r="W18">
            <v>1.1499999999999999</v>
          </cell>
          <cell r="X18">
            <v>819</v>
          </cell>
          <cell r="Y18">
            <v>6.5</v>
          </cell>
        </row>
        <row r="19">
          <cell r="H19">
            <v>0.75800000000000001</v>
          </cell>
          <cell r="I19">
            <v>2.200000000000002E-2</v>
          </cell>
          <cell r="J19">
            <v>0.9</v>
          </cell>
          <cell r="M19">
            <v>114</v>
          </cell>
          <cell r="N19">
            <v>150</v>
          </cell>
          <cell r="P19">
            <v>6.6491228070175445</v>
          </cell>
          <cell r="Q19">
            <v>0.19298245614035192</v>
          </cell>
          <cell r="R19">
            <v>6</v>
          </cell>
          <cell r="T19">
            <v>-0.14200000000000002</v>
          </cell>
          <cell r="U19">
            <v>0.64912280701754455</v>
          </cell>
          <cell r="V19">
            <v>0.56999999999999995</v>
          </cell>
          <cell r="W19">
            <v>0.73599999999999999</v>
          </cell>
          <cell r="X19">
            <v>150</v>
          </cell>
          <cell r="Y19">
            <v>1.3</v>
          </cell>
        </row>
        <row r="20">
          <cell r="H20">
            <v>2.4</v>
          </cell>
          <cell r="I20">
            <v>0</v>
          </cell>
          <cell r="J20">
            <v>5.19</v>
          </cell>
          <cell r="M20">
            <v>253</v>
          </cell>
          <cell r="N20">
            <v>912</v>
          </cell>
          <cell r="P20">
            <v>9.4861660079051369</v>
          </cell>
          <cell r="Q20">
            <v>0</v>
          </cell>
          <cell r="R20">
            <v>5.6907894736842106</v>
          </cell>
          <cell r="T20">
            <v>-2.7900000000000005</v>
          </cell>
          <cell r="U20">
            <v>3.7953765342209262</v>
          </cell>
          <cell r="V20">
            <v>2.61</v>
          </cell>
          <cell r="W20">
            <v>2.4</v>
          </cell>
          <cell r="X20">
            <v>1093</v>
          </cell>
          <cell r="Y20">
            <v>6.7</v>
          </cell>
        </row>
        <row r="21">
          <cell r="H21">
            <v>0.66</v>
          </cell>
          <cell r="I21">
            <v>-1.0000000000000009E-2</v>
          </cell>
          <cell r="J21">
            <v>4.8099999999999996</v>
          </cell>
          <cell r="M21">
            <v>127</v>
          </cell>
          <cell r="N21">
            <v>523</v>
          </cell>
          <cell r="P21">
            <v>5.1968503937007879</v>
          </cell>
          <cell r="Q21">
            <v>-7.8740157480314821E-2</v>
          </cell>
          <cell r="R21">
            <v>9.1969407265774379</v>
          </cell>
          <cell r="T21">
            <v>-4.1499999999999995</v>
          </cell>
          <cell r="U21">
            <v>-4.0000903328766499</v>
          </cell>
          <cell r="V21">
            <v>0.76</v>
          </cell>
          <cell r="W21">
            <v>0.67</v>
          </cell>
          <cell r="X21">
            <v>458</v>
          </cell>
          <cell r="Y21">
            <v>7.2</v>
          </cell>
        </row>
        <row r="22">
          <cell r="H22">
            <v>0.2</v>
          </cell>
          <cell r="I22">
            <v>0</v>
          </cell>
          <cell r="J22">
            <v>0.3</v>
          </cell>
          <cell r="M22">
            <v>34</v>
          </cell>
          <cell r="N22">
            <v>39</v>
          </cell>
          <cell r="P22">
            <v>5.8823529411764701</v>
          </cell>
          <cell r="Q22">
            <v>0</v>
          </cell>
          <cell r="R22">
            <v>7.6923076923076916</v>
          </cell>
          <cell r="T22">
            <v>-9.9999999999999978E-2</v>
          </cell>
          <cell r="U22">
            <v>-1.8099547511312215</v>
          </cell>
          <cell r="V22">
            <v>0.1</v>
          </cell>
          <cell r="W22">
            <v>0.2</v>
          </cell>
          <cell r="X22">
            <v>27</v>
          </cell>
          <cell r="Y22">
            <v>0.3</v>
          </cell>
        </row>
        <row r="23">
          <cell r="H23">
            <v>207.3</v>
          </cell>
          <cell r="I23">
            <v>0.92000000000001592</v>
          </cell>
          <cell r="J23">
            <v>209.5</v>
          </cell>
          <cell r="M23">
            <v>10444</v>
          </cell>
          <cell r="N23">
            <v>10706</v>
          </cell>
          <cell r="P23">
            <v>19.848716966679433</v>
          </cell>
          <cell r="Q23">
            <v>8.8088854844887265E-2</v>
          </cell>
          <cell r="R23">
            <v>19.568466280590322</v>
          </cell>
          <cell r="T23">
            <v>-2.1999999999999886</v>
          </cell>
          <cell r="U23">
            <v>0.28025068608911141</v>
          </cell>
          <cell r="V23">
            <v>235.07</v>
          </cell>
          <cell r="W23">
            <v>206.38</v>
          </cell>
          <cell r="X23">
            <v>10626</v>
          </cell>
          <cell r="Y23">
            <v>211.8</v>
          </cell>
        </row>
        <row r="24">
          <cell r="H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P24">
            <v>0</v>
          </cell>
          <cell r="Q24">
            <v>0</v>
          </cell>
          <cell r="R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H25">
            <v>105.4</v>
          </cell>
          <cell r="I25">
            <v>-0.29999999999999716</v>
          </cell>
          <cell r="J25">
            <v>103.3</v>
          </cell>
          <cell r="M25">
            <v>4299</v>
          </cell>
          <cell r="N25">
            <v>4299</v>
          </cell>
          <cell r="P25">
            <v>24.517329611537569</v>
          </cell>
          <cell r="Q25">
            <v>-6.9783670621070826E-2</v>
          </cell>
          <cell r="R25">
            <v>24.028843917190045</v>
          </cell>
          <cell r="T25">
            <v>2.1000000000000085</v>
          </cell>
          <cell r="U25">
            <v>0.4884856943475242</v>
          </cell>
          <cell r="V25">
            <v>111.2</v>
          </cell>
          <cell r="W25">
            <v>105.7</v>
          </cell>
          <cell r="X25">
            <v>4038</v>
          </cell>
          <cell r="Y25">
            <v>88.5</v>
          </cell>
        </row>
        <row r="26">
          <cell r="H26">
            <v>154.72999999999999</v>
          </cell>
          <cell r="I26">
            <v>-1.2199999999999989</v>
          </cell>
          <cell r="J26">
            <v>125.43</v>
          </cell>
          <cell r="M26">
            <v>7109</v>
          </cell>
          <cell r="N26">
            <v>7304</v>
          </cell>
          <cell r="P26">
            <v>21.765367843578563</v>
          </cell>
          <cell r="Q26">
            <v>-0.17161344774229548</v>
          </cell>
          <cell r="R26">
            <v>17.17278203723987</v>
          </cell>
          <cell r="T26">
            <v>29.299999999999983</v>
          </cell>
          <cell r="U26">
            <v>4.5925858063386933</v>
          </cell>
          <cell r="V26">
            <v>175.23</v>
          </cell>
          <cell r="W26">
            <v>155.94999999999999</v>
          </cell>
          <cell r="X26">
            <v>7300</v>
          </cell>
          <cell r="Y26">
            <v>124.3</v>
          </cell>
        </row>
        <row r="27">
          <cell r="H27">
            <v>11.07</v>
          </cell>
          <cell r="I27">
            <v>0.17999999999999972</v>
          </cell>
          <cell r="J27">
            <v>11.8</v>
          </cell>
          <cell r="M27">
            <v>720</v>
          </cell>
          <cell r="N27">
            <v>760</v>
          </cell>
          <cell r="P27">
            <v>15.375</v>
          </cell>
          <cell r="Q27">
            <v>0.24999999999999822</v>
          </cell>
          <cell r="R27">
            <v>15.526315789473685</v>
          </cell>
          <cell r="T27">
            <v>-0.73000000000000043</v>
          </cell>
          <cell r="U27">
            <v>-0.15131578947368496</v>
          </cell>
          <cell r="V27">
            <v>13.53</v>
          </cell>
          <cell r="W27">
            <v>10.89</v>
          </cell>
          <cell r="X27">
            <v>760</v>
          </cell>
          <cell r="Y27">
            <v>13.9</v>
          </cell>
        </row>
        <row r="28">
          <cell r="H28">
            <v>43.588999999999999</v>
          </cell>
          <cell r="I28">
            <v>0.20899999999999608</v>
          </cell>
          <cell r="J28">
            <v>42.99</v>
          </cell>
          <cell r="M28">
            <v>2646</v>
          </cell>
          <cell r="N28">
            <v>2583</v>
          </cell>
          <cell r="P28">
            <v>16.473544973544975</v>
          </cell>
          <cell r="Q28">
            <v>7.8987150415720464E-2</v>
          </cell>
          <cell r="R28">
            <v>16.643437862950059</v>
          </cell>
          <cell r="T28">
            <v>0.59899999999999665</v>
          </cell>
          <cell r="U28">
            <v>-0.16989288940508374</v>
          </cell>
          <cell r="V28">
            <v>40.725999999999999</v>
          </cell>
          <cell r="W28">
            <v>43.38</v>
          </cell>
          <cell r="X28">
            <v>2582</v>
          </cell>
          <cell r="Y28">
            <v>40</v>
          </cell>
        </row>
        <row r="29">
          <cell r="H29">
            <v>99.8</v>
          </cell>
          <cell r="I29">
            <v>-2.9000000000000057</v>
          </cell>
          <cell r="J29">
            <v>106.8</v>
          </cell>
          <cell r="M29">
            <v>4971</v>
          </cell>
          <cell r="N29">
            <v>4971</v>
          </cell>
          <cell r="P29">
            <v>20.076443371555019</v>
          </cell>
          <cell r="Q29">
            <v>-0.58338362502514585</v>
          </cell>
          <cell r="R29">
            <v>21.484610742305371</v>
          </cell>
          <cell r="T29">
            <v>-7</v>
          </cell>
          <cell r="U29">
            <v>-1.4081673707503519</v>
          </cell>
          <cell r="V29">
            <v>110.7</v>
          </cell>
          <cell r="W29">
            <v>102.7</v>
          </cell>
          <cell r="X29">
            <v>5782</v>
          </cell>
          <cell r="Y29">
            <v>101.9</v>
          </cell>
        </row>
        <row r="30">
          <cell r="H30">
            <v>9.8000000000000007</v>
          </cell>
          <cell r="I30">
            <v>0</v>
          </cell>
          <cell r="J30">
            <v>9.08</v>
          </cell>
          <cell r="M30">
            <v>677</v>
          </cell>
          <cell r="N30">
            <v>674</v>
          </cell>
          <cell r="P30">
            <v>14.47562776957164</v>
          </cell>
          <cell r="Q30">
            <v>0</v>
          </cell>
          <cell r="R30">
            <v>13.471810089020773</v>
          </cell>
          <cell r="T30">
            <v>0.72000000000000064</v>
          </cell>
          <cell r="U30">
            <v>1.003817680550867</v>
          </cell>
          <cell r="V30">
            <v>7.9290000000000003</v>
          </cell>
          <cell r="W30">
            <v>9.8000000000000007</v>
          </cell>
          <cell r="X30">
            <v>610</v>
          </cell>
          <cell r="Y30">
            <v>7.74</v>
          </cell>
        </row>
        <row r="31">
          <cell r="H31">
            <v>32.311</v>
          </cell>
          <cell r="I31">
            <v>-0.1460000000000008</v>
          </cell>
          <cell r="J31">
            <v>31.23</v>
          </cell>
          <cell r="M31">
            <v>1593</v>
          </cell>
          <cell r="N31">
            <v>1593</v>
          </cell>
          <cell r="P31">
            <v>20.283113622096671</v>
          </cell>
          <cell r="Q31">
            <v>-9.1650973006906611E-2</v>
          </cell>
          <cell r="R31">
            <v>19.604519774011301</v>
          </cell>
          <cell r="T31">
            <v>1.0809999999999995</v>
          </cell>
          <cell r="U31">
            <v>0.67859384808537015</v>
          </cell>
          <cell r="V31">
            <v>38.834000000000003</v>
          </cell>
          <cell r="W31">
            <v>32.457000000000001</v>
          </cell>
          <cell r="X31">
            <v>1500</v>
          </cell>
          <cell r="Y31">
            <v>32.1</v>
          </cell>
        </row>
        <row r="32">
          <cell r="H32">
            <v>0.65</v>
          </cell>
          <cell r="I32">
            <v>0</v>
          </cell>
          <cell r="J32">
            <v>0.86</v>
          </cell>
          <cell r="M32">
            <v>111</v>
          </cell>
          <cell r="N32">
            <v>102</v>
          </cell>
          <cell r="P32">
            <v>5.8558558558558556</v>
          </cell>
          <cell r="Q32">
            <v>0</v>
          </cell>
          <cell r="R32">
            <v>8.4313725490196063</v>
          </cell>
          <cell r="T32">
            <v>-0.20999999999999996</v>
          </cell>
          <cell r="U32">
            <v>-2.5755166931637508</v>
          </cell>
          <cell r="V32">
            <v>0.12</v>
          </cell>
          <cell r="W32">
            <v>0.65</v>
          </cell>
          <cell r="X32">
            <v>91</v>
          </cell>
          <cell r="Y32">
            <v>0.85</v>
          </cell>
        </row>
        <row r="33">
          <cell r="H33">
            <v>46.23</v>
          </cell>
          <cell r="I33">
            <v>0.18999999999999773</v>
          </cell>
          <cell r="J33">
            <v>43.76</v>
          </cell>
          <cell r="M33">
            <v>2466</v>
          </cell>
          <cell r="N33">
            <v>2457</v>
          </cell>
          <cell r="P33">
            <v>18.746958637469586</v>
          </cell>
          <cell r="Q33">
            <v>7.7047850770480153E-2</v>
          </cell>
          <cell r="R33">
            <v>17.81033781033781</v>
          </cell>
          <cell r="T33">
            <v>2.4699999999999989</v>
          </cell>
          <cell r="U33">
            <v>0.93662082713177597</v>
          </cell>
          <cell r="V33">
            <v>52.73</v>
          </cell>
          <cell r="W33">
            <v>46.04</v>
          </cell>
          <cell r="X33">
            <v>2761</v>
          </cell>
          <cell r="Y33">
            <v>44.9</v>
          </cell>
        </row>
        <row r="34">
          <cell r="H34">
            <v>9.73</v>
          </cell>
          <cell r="I34">
            <v>8.0000000000000071E-2</v>
          </cell>
          <cell r="J34">
            <v>9.41</v>
          </cell>
          <cell r="M34">
            <v>741</v>
          </cell>
          <cell r="N34">
            <v>739</v>
          </cell>
          <cell r="P34">
            <v>13.130904183535764</v>
          </cell>
          <cell r="Q34">
            <v>0.10796221322537036</v>
          </cell>
          <cell r="R34">
            <v>12.733423545331529</v>
          </cell>
          <cell r="T34">
            <v>0.32000000000000028</v>
          </cell>
          <cell r="U34">
            <v>0.39748063820423418</v>
          </cell>
          <cell r="V34">
            <v>7.15</v>
          </cell>
          <cell r="W34">
            <v>9.65</v>
          </cell>
          <cell r="X34">
            <v>796</v>
          </cell>
          <cell r="Y34">
            <v>9.9</v>
          </cell>
        </row>
        <row r="35">
          <cell r="H35">
            <v>13.202</v>
          </cell>
          <cell r="I35">
            <v>0.21199999999999974</v>
          </cell>
          <cell r="J35">
            <v>21.08</v>
          </cell>
          <cell r="M35">
            <v>960</v>
          </cell>
          <cell r="N35">
            <v>1248</v>
          </cell>
          <cell r="P35">
            <v>13.752083333333333</v>
          </cell>
          <cell r="Q35">
            <v>0.22083333333333321</v>
          </cell>
          <cell r="R35">
            <v>16.891025641025639</v>
          </cell>
          <cell r="T35">
            <v>-7.8779999999999983</v>
          </cell>
          <cell r="U35">
            <v>-3.1389423076923055</v>
          </cell>
          <cell r="V35">
            <v>14.8</v>
          </cell>
          <cell r="W35">
            <v>12.99</v>
          </cell>
          <cell r="X35">
            <v>1282</v>
          </cell>
          <cell r="Y35">
            <v>12.3</v>
          </cell>
        </row>
        <row r="36"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H38">
            <v>202.65</v>
          </cell>
          <cell r="I38">
            <v>-0.44999999999998863</v>
          </cell>
          <cell r="J38">
            <v>193.01</v>
          </cell>
          <cell r="M38">
            <v>7294</v>
          </cell>
          <cell r="N38">
            <v>7274</v>
          </cell>
          <cell r="P38">
            <v>27.783109404990402</v>
          </cell>
          <cell r="Q38">
            <v>-6.1694543460379947E-2</v>
          </cell>
          <cell r="R38">
            <v>26.534231509485839</v>
          </cell>
          <cell r="T38">
            <v>9.6400000000000148</v>
          </cell>
          <cell r="U38">
            <v>1.2488778955045632</v>
          </cell>
          <cell r="V38">
            <v>201.19</v>
          </cell>
          <cell r="W38">
            <v>203.1</v>
          </cell>
          <cell r="X38">
            <v>7269</v>
          </cell>
          <cell r="Y38">
            <v>184.8</v>
          </cell>
        </row>
        <row r="39">
          <cell r="H39">
            <v>8.1999999999999993</v>
          </cell>
          <cell r="I39">
            <v>0</v>
          </cell>
          <cell r="J39">
            <v>8.8000000000000007</v>
          </cell>
          <cell r="M39">
            <v>470</v>
          </cell>
          <cell r="N39">
            <v>440</v>
          </cell>
          <cell r="P39">
            <v>17.446808510638295</v>
          </cell>
          <cell r="Q39">
            <v>0</v>
          </cell>
          <cell r="R39">
            <v>20</v>
          </cell>
          <cell r="T39">
            <v>-0.60000000000000142</v>
          </cell>
          <cell r="U39">
            <v>-2.5531914893617049</v>
          </cell>
          <cell r="V39">
            <v>7</v>
          </cell>
          <cell r="W39">
            <v>8.1999999999999993</v>
          </cell>
          <cell r="X39">
            <v>440</v>
          </cell>
          <cell r="Y39">
            <v>7</v>
          </cell>
        </row>
        <row r="40">
          <cell r="H40">
            <v>17.7</v>
          </cell>
          <cell r="I40">
            <v>0.28999999999999915</v>
          </cell>
          <cell r="J40">
            <v>20.7</v>
          </cell>
          <cell r="M40">
            <v>1315</v>
          </cell>
          <cell r="N40">
            <v>1413</v>
          </cell>
          <cell r="P40">
            <v>13.460076045627376</v>
          </cell>
          <cell r="Q40">
            <v>0.22053231939163531</v>
          </cell>
          <cell r="R40">
            <v>14.64968152866242</v>
          </cell>
          <cell r="T40">
            <v>-3</v>
          </cell>
          <cell r="U40">
            <v>-1.1896054830350433</v>
          </cell>
          <cell r="V40">
            <v>18.53</v>
          </cell>
          <cell r="W40">
            <v>17.41</v>
          </cell>
          <cell r="X40">
            <v>1437</v>
          </cell>
          <cell r="Y40">
            <v>18</v>
          </cell>
        </row>
        <row r="41">
          <cell r="H41">
            <v>166.82</v>
          </cell>
          <cell r="I41">
            <v>0.12000000000000455</v>
          </cell>
          <cell r="J41">
            <v>165.74</v>
          </cell>
          <cell r="M41">
            <v>6025</v>
          </cell>
          <cell r="N41">
            <v>6000</v>
          </cell>
          <cell r="P41">
            <v>27.687966804979251</v>
          </cell>
          <cell r="Q41">
            <v>1.9917012448132709E-2</v>
          </cell>
          <cell r="R41">
            <v>27.623333333333335</v>
          </cell>
          <cell r="T41">
            <v>1.0799999999999841</v>
          </cell>
          <cell r="U41">
            <v>6.4633471645915819E-2</v>
          </cell>
          <cell r="V41">
            <v>180.46</v>
          </cell>
          <cell r="W41">
            <v>166.7</v>
          </cell>
          <cell r="X41">
            <v>5707</v>
          </cell>
          <cell r="Y41">
            <v>143.5</v>
          </cell>
        </row>
        <row r="42">
          <cell r="H42">
            <v>0</v>
          </cell>
          <cell r="I42">
            <v>0</v>
          </cell>
          <cell r="J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H43">
            <v>1298.67</v>
          </cell>
          <cell r="I43">
            <v>-1.862999999999829</v>
          </cell>
          <cell r="J43">
            <v>1276.32</v>
          </cell>
          <cell r="M43">
            <v>62177</v>
          </cell>
          <cell r="N43">
            <v>64380</v>
          </cell>
          <cell r="P43">
            <v>20.9</v>
          </cell>
          <cell r="Q43">
            <v>-1.6625118612989098E-2</v>
          </cell>
          <cell r="R43">
            <v>19.8</v>
          </cell>
          <cell r="T43">
            <v>22.350000000000136</v>
          </cell>
          <cell r="U43">
            <v>1.0999999999999979</v>
          </cell>
          <cell r="V43">
            <v>1393.5250000000001</v>
          </cell>
          <cell r="W43">
            <v>1300.5329999999999</v>
          </cell>
          <cell r="X43">
            <v>64796</v>
          </cell>
          <cell r="Y43">
            <v>1215.752</v>
          </cell>
        </row>
        <row r="46">
          <cell r="J46">
            <v>1215.752</v>
          </cell>
        </row>
        <row r="48">
          <cell r="A48" t="str">
            <v>2024 г</v>
          </cell>
          <cell r="H48">
            <v>121657.63999999998</v>
          </cell>
        </row>
        <row r="49">
          <cell r="A49" t="str">
            <v>2023 г</v>
          </cell>
          <cell r="H49">
            <v>118960.68000000001</v>
          </cell>
        </row>
        <row r="50">
          <cell r="A50" t="str">
            <v>2022 г</v>
          </cell>
          <cell r="H50">
            <v>109848.97699999998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4" zoomScale="60" zoomScaleNormal="60" zoomScaleSheetLayoutView="80" workbookViewId="0">
      <selection activeCell="D55" sqref="D55"/>
    </sheetView>
  </sheetViews>
  <sheetFormatPr defaultColWidth="7.140625" defaultRowHeight="15" x14ac:dyDescent="0.2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">
      <c r="A3" s="7" t="str">
        <f>'[1]Исходный для набора'!A2:U2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">
      <c r="A4" s="9" t="str">
        <f>'[1]Исходный для набора'!A3:M3</f>
        <v>на 4 апреля</v>
      </c>
      <c r="B4" s="9"/>
      <c r="C4" s="9"/>
      <c r="D4" s="9"/>
      <c r="E4" s="9"/>
      <c r="F4" s="10" t="str">
        <f>'[1]Исходный для набора'!N3</f>
        <v>2024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набора'!T5</f>
        <v>Разница к 2023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набора'!M6</f>
        <v>на 1 марта</v>
      </c>
      <c r="F7" s="32"/>
      <c r="G7" s="33">
        <f>'[1]Исходный для набора'!P6</f>
        <v>2024</v>
      </c>
      <c r="H7" s="34" t="s">
        <v>12</v>
      </c>
      <c r="I7" s="33" t="str">
        <f>'[1]Исходный для набора'!R6</f>
        <v>2023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 x14ac:dyDescent="0.2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 x14ac:dyDescent="0.25">
      <c r="A11" s="62" t="s">
        <v>21</v>
      </c>
      <c r="B11" s="63">
        <f>'[1]Исходный для набора'!H9</f>
        <v>51.74</v>
      </c>
      <c r="C11" s="63">
        <f>'[1]Исходный для набора'!I9</f>
        <v>-0.18599999999999994</v>
      </c>
      <c r="D11" s="63">
        <f>'[1]Исходный для набора'!J9</f>
        <v>45.29</v>
      </c>
      <c r="E11" s="64">
        <f>'[1]Исходный для набора'!M9</f>
        <v>1852</v>
      </c>
      <c r="F11" s="64">
        <f>'[1]Исходный для набора'!N9</f>
        <v>1867</v>
      </c>
      <c r="G11" s="63">
        <f>'[1]Исходный для набора'!P9</f>
        <v>27.937365010799137</v>
      </c>
      <c r="H11" s="65">
        <f>'[1]Исходный для набора'!Q9</f>
        <v>-0.10043196544276256</v>
      </c>
      <c r="I11" s="63">
        <f>'[1]Исходный для набора'!R9</f>
        <v>24.25816818425281</v>
      </c>
      <c r="J11" s="63">
        <f>'[1]Исходный для набора'!T9</f>
        <v>6.4500000000000028</v>
      </c>
      <c r="K11" s="63">
        <f>'[1]Исходный для набора'!U9</f>
        <v>3.6791968265463275</v>
      </c>
      <c r="L11" s="63">
        <f>'[1]Исходный для набора'!V9</f>
        <v>52.485999999999997</v>
      </c>
      <c r="M11" s="66">
        <f>'[1]Исходный для набора'!W9</f>
        <v>51.926000000000002</v>
      </c>
      <c r="N11" s="67">
        <f>'[1]Исходный для набора'!X9</f>
        <v>1828</v>
      </c>
      <c r="O11" s="66">
        <f>'[1]Исходный для набора'!Y9</f>
        <v>48</v>
      </c>
    </row>
    <row r="12" spans="1:23" ht="16.5" x14ac:dyDescent="0.25">
      <c r="A12" s="62" t="s">
        <v>22</v>
      </c>
      <c r="B12" s="63">
        <f>'[1]Исходный для набора'!H23</f>
        <v>207.3</v>
      </c>
      <c r="C12" s="63">
        <f>'[1]Исходный для набора'!I23</f>
        <v>0.92000000000001592</v>
      </c>
      <c r="D12" s="63">
        <f>'[1]Исходный для набора'!J23</f>
        <v>209.5</v>
      </c>
      <c r="E12" s="64">
        <f>'[1]Исходный для набора'!M23</f>
        <v>10444</v>
      </c>
      <c r="F12" s="64">
        <f>'[1]Исходный для набора'!N23</f>
        <v>10706</v>
      </c>
      <c r="G12" s="63">
        <f>'[1]Исходный для набора'!P23</f>
        <v>19.848716966679433</v>
      </c>
      <c r="H12" s="65">
        <f>'[1]Исходный для набора'!Q23</f>
        <v>8.8088854844887265E-2</v>
      </c>
      <c r="I12" s="63">
        <f>'[1]Исходный для набора'!R23</f>
        <v>19.568466280590322</v>
      </c>
      <c r="J12" s="63">
        <f>'[1]Исходный для набора'!T23</f>
        <v>-2.1999999999999886</v>
      </c>
      <c r="K12" s="63">
        <f>'[1]Исходный для набора'!U23</f>
        <v>0.28025068608911141</v>
      </c>
      <c r="L12" s="63">
        <f>'[1]Исходный для набора'!V23</f>
        <v>235.07</v>
      </c>
      <c r="M12" s="66">
        <f>'[1]Исходный для набора'!W23</f>
        <v>206.38</v>
      </c>
      <c r="N12" s="67">
        <f>'[1]Исходный для набора'!X23</f>
        <v>10626</v>
      </c>
      <c r="O12" s="66">
        <f>'[1]Исходный для набора'!Y23</f>
        <v>211.8</v>
      </c>
    </row>
    <row r="13" spans="1:23" ht="16.5" x14ac:dyDescent="0.25">
      <c r="A13" s="62" t="s">
        <v>23</v>
      </c>
      <c r="B13" s="63">
        <f>'[1]Исходный для набора'!H15</f>
        <v>17.2</v>
      </c>
      <c r="C13" s="63">
        <f>'[1]Исходный для набора'!I15</f>
        <v>-4.0000000000013358E-3</v>
      </c>
      <c r="D13" s="63">
        <f>'[1]Исходный для набора'!J15</f>
        <v>15.7</v>
      </c>
      <c r="E13" s="64">
        <f>'[1]Исходный для набора'!M15</f>
        <v>1017</v>
      </c>
      <c r="F13" s="64">
        <f>'[1]Исходный для набора'!N15</f>
        <v>1015</v>
      </c>
      <c r="G13" s="63">
        <f>'[1]Исходный для набора'!P15</f>
        <v>16.912487708947886</v>
      </c>
      <c r="H13" s="65">
        <f>'[1]Исходный для набора'!Q15</f>
        <v>-3.9331366764976394E-3</v>
      </c>
      <c r="I13" s="63">
        <f>'[1]Исходный для набора'!R15</f>
        <v>15.467980295566502</v>
      </c>
      <c r="J13" s="63">
        <f>'[1]Исходный для набора'!T15</f>
        <v>1.5</v>
      </c>
      <c r="K13" s="63">
        <f>'[1]Исходный для набора'!U15</f>
        <v>1.444507413381384</v>
      </c>
      <c r="L13" s="63">
        <f>'[1]Исходный для набора'!V15</f>
        <v>18.45</v>
      </c>
      <c r="M13" s="66">
        <f>'[1]Исходный для набора'!W15</f>
        <v>17.204000000000001</v>
      </c>
      <c r="N13" s="67">
        <f>'[1]Исходный для набора'!X15</f>
        <v>1003</v>
      </c>
      <c r="O13" s="66">
        <f>'[1]Исходный для набора'!Y15</f>
        <v>15</v>
      </c>
    </row>
    <row r="14" spans="1:23" ht="15" hidden="1" customHeight="1" x14ac:dyDescent="0.25">
      <c r="A14" s="62" t="s">
        <v>24</v>
      </c>
      <c r="B14" s="63">
        <f>'[1]Исходный для набора'!H36</f>
        <v>0</v>
      </c>
      <c r="C14" s="63">
        <f>'[1]Исходный для набора'!I36</f>
        <v>0</v>
      </c>
      <c r="D14" s="63">
        <f>'[1]Исходный для набора'!J36</f>
        <v>0</v>
      </c>
      <c r="E14" s="64">
        <f>'[1]Исходный для набора'!M36</f>
        <v>0</v>
      </c>
      <c r="F14" s="64">
        <f>'[1]Исходный для набора'!N36</f>
        <v>0</v>
      </c>
      <c r="G14" s="63">
        <f>'[1]Исходный для набора'!P36</f>
        <v>0</v>
      </c>
      <c r="H14" s="65">
        <f>'[1]Исходный для набора'!Q36</f>
        <v>0</v>
      </c>
      <c r="I14" s="63">
        <f>'[1]Исходный для набора'!R36</f>
        <v>0</v>
      </c>
      <c r="J14" s="63">
        <f>'[1]Исходный для набора'!T36</f>
        <v>0</v>
      </c>
      <c r="K14" s="63">
        <f>'[1]Исходный для набора'!U36</f>
        <v>0</v>
      </c>
      <c r="L14" s="63">
        <f>'[1]Исходный для набора'!V36</f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5" x14ac:dyDescent="0.25">
      <c r="A15" s="62" t="s">
        <v>25</v>
      </c>
      <c r="B15" s="63">
        <f>'[1]Исходный для набора'!H20</f>
        <v>2.4</v>
      </c>
      <c r="C15" s="63">
        <f>'[1]Исходный для набора'!I20</f>
        <v>0</v>
      </c>
      <c r="D15" s="63">
        <f>'[1]Исходный для набора'!J20</f>
        <v>5.19</v>
      </c>
      <c r="E15" s="64">
        <f>'[1]Исходный для набора'!M20</f>
        <v>253</v>
      </c>
      <c r="F15" s="64">
        <f>'[1]Исходный для набора'!N20</f>
        <v>912</v>
      </c>
      <c r="G15" s="63">
        <f>'[1]Исходный для набора'!P20</f>
        <v>9.4861660079051369</v>
      </c>
      <c r="H15" s="65">
        <f>'[1]Исходный для набора'!Q20</f>
        <v>0</v>
      </c>
      <c r="I15" s="63">
        <f>'[1]Исходный для набора'!R20</f>
        <v>5.6907894736842106</v>
      </c>
      <c r="J15" s="63">
        <f>'[1]Исходный для набора'!T20</f>
        <v>-2.7900000000000005</v>
      </c>
      <c r="K15" s="63">
        <f>'[1]Исходный для набора'!U20</f>
        <v>3.7953765342209262</v>
      </c>
      <c r="L15" s="63">
        <f>'[1]Исходный для набора'!V20</f>
        <v>2.61</v>
      </c>
      <c r="M15" s="66">
        <f>'[1]Исходный для набора'!W20</f>
        <v>2.4</v>
      </c>
      <c r="N15" s="67">
        <f>'[1]Исходный для набора'!X20</f>
        <v>1093</v>
      </c>
      <c r="O15" s="66">
        <f>'[1]Исходный для набора'!Y20</f>
        <v>6.7</v>
      </c>
    </row>
    <row r="16" spans="1:23" ht="16.5" x14ac:dyDescent="0.25">
      <c r="A16" s="62" t="s">
        <v>26</v>
      </c>
      <c r="B16" s="63">
        <f>'[1]Исходный для набора'!H30</f>
        <v>9.8000000000000007</v>
      </c>
      <c r="C16" s="63">
        <f>'[1]Исходный для набора'!I30</f>
        <v>0</v>
      </c>
      <c r="D16" s="63">
        <f>'[1]Исходный для набора'!J30</f>
        <v>9.08</v>
      </c>
      <c r="E16" s="64">
        <f>'[1]Исходный для набора'!M30</f>
        <v>677</v>
      </c>
      <c r="F16" s="64">
        <f>'[1]Исходный для набора'!N30</f>
        <v>674</v>
      </c>
      <c r="G16" s="63">
        <f>'[1]Исходный для набора'!P30</f>
        <v>14.47562776957164</v>
      </c>
      <c r="H16" s="65">
        <f>'[1]Исходный для набора'!Q30</f>
        <v>0</v>
      </c>
      <c r="I16" s="63">
        <f>'[1]Исходный для набора'!R30</f>
        <v>13.471810089020773</v>
      </c>
      <c r="J16" s="63">
        <f>'[1]Исходный для набора'!T30</f>
        <v>0.72000000000000064</v>
      </c>
      <c r="K16" s="63">
        <f>'[1]Исходный для набора'!U30</f>
        <v>1.003817680550867</v>
      </c>
      <c r="L16" s="63">
        <f>'[1]Исходный для набора'!V30</f>
        <v>7.9290000000000003</v>
      </c>
      <c r="M16" s="66">
        <f>'[1]Исходный для набора'!W30</f>
        <v>9.8000000000000007</v>
      </c>
      <c r="N16" s="67">
        <f>'[1]Исходный для набора'!X30</f>
        <v>610</v>
      </c>
      <c r="O16" s="66">
        <f>'[1]Исходный для набора'!Y30</f>
        <v>7.74</v>
      </c>
    </row>
    <row r="17" spans="1:21" ht="16.5" x14ac:dyDescent="0.25">
      <c r="A17" s="62" t="s">
        <v>27</v>
      </c>
      <c r="B17" s="63">
        <f>'[1]Исходный для набора'!H21</f>
        <v>0.66</v>
      </c>
      <c r="C17" s="63">
        <f>'[1]Исходный для набора'!I21</f>
        <v>-1.0000000000000009E-2</v>
      </c>
      <c r="D17" s="63">
        <f>'[1]Исходный для набора'!J21</f>
        <v>4.8099999999999996</v>
      </c>
      <c r="E17" s="64">
        <f>'[1]Исходный для набора'!M21</f>
        <v>127</v>
      </c>
      <c r="F17" s="64">
        <f>'[1]Исходный для набора'!N21</f>
        <v>523</v>
      </c>
      <c r="G17" s="63">
        <f>'[1]Исходный для набора'!P21</f>
        <v>5.1968503937007879</v>
      </c>
      <c r="H17" s="65">
        <f>'[1]Исходный для набора'!Q21</f>
        <v>-7.8740157480314821E-2</v>
      </c>
      <c r="I17" s="63">
        <f>'[1]Исходный для набора'!R21</f>
        <v>9.1969407265774379</v>
      </c>
      <c r="J17" s="63">
        <f>'[1]Исходный для набора'!T21</f>
        <v>-4.1499999999999995</v>
      </c>
      <c r="K17" s="63">
        <f>'[1]Исходный для набора'!U21</f>
        <v>-4.0000903328766499</v>
      </c>
      <c r="L17" s="63">
        <f>'[1]Исходный для набора'!V21</f>
        <v>0.76</v>
      </c>
      <c r="M17" s="66">
        <f>'[1]Исходный для набора'!W21</f>
        <v>0.67</v>
      </c>
      <c r="N17" s="67">
        <f>'[1]Исходный для набора'!X21</f>
        <v>458</v>
      </c>
      <c r="O17" s="66">
        <f>'[1]Исходный для набора'!Y21</f>
        <v>7.2</v>
      </c>
    </row>
    <row r="18" spans="1:21" ht="16.5" x14ac:dyDescent="0.25">
      <c r="A18" s="62" t="s">
        <v>28</v>
      </c>
      <c r="B18" s="63">
        <f>'[1]Исходный для набора'!H33</f>
        <v>46.23</v>
      </c>
      <c r="C18" s="63">
        <f>'[1]Исходный для набора'!I33</f>
        <v>0.18999999999999773</v>
      </c>
      <c r="D18" s="63">
        <f>'[1]Исходный для набора'!J33</f>
        <v>43.76</v>
      </c>
      <c r="E18" s="64">
        <f>'[1]Исходный для набора'!M33</f>
        <v>2466</v>
      </c>
      <c r="F18" s="64">
        <f>'[1]Исходный для набора'!N33</f>
        <v>2457</v>
      </c>
      <c r="G18" s="63">
        <f>'[1]Исходный для набора'!P33</f>
        <v>18.746958637469586</v>
      </c>
      <c r="H18" s="65">
        <f>'[1]Исходный для набора'!Q33</f>
        <v>7.7047850770480153E-2</v>
      </c>
      <c r="I18" s="63">
        <f>'[1]Исходный для набора'!R33</f>
        <v>17.81033781033781</v>
      </c>
      <c r="J18" s="63">
        <f>'[1]Исходный для набора'!T33</f>
        <v>2.4699999999999989</v>
      </c>
      <c r="K18" s="63">
        <f>'[1]Исходный для набора'!U33</f>
        <v>0.93662082713177597</v>
      </c>
      <c r="L18" s="63">
        <f>'[1]Исходный для набора'!V33</f>
        <v>52.73</v>
      </c>
      <c r="M18" s="66">
        <f>'[1]Исходный для набора'!W33</f>
        <v>46.04</v>
      </c>
      <c r="N18" s="67">
        <f>'[1]Исходный для набора'!X33</f>
        <v>2761</v>
      </c>
      <c r="O18" s="66">
        <f>'[1]Исходный для набора'!Y33</f>
        <v>44.9</v>
      </c>
    </row>
    <row r="19" spans="1:21" ht="16.5" x14ac:dyDescent="0.25">
      <c r="A19" s="62" t="s">
        <v>29</v>
      </c>
      <c r="B19" s="63">
        <f>'[1]Исходный для набора'!H34</f>
        <v>9.73</v>
      </c>
      <c r="C19" s="63">
        <f>'[1]Исходный для набора'!I34</f>
        <v>8.0000000000000071E-2</v>
      </c>
      <c r="D19" s="63">
        <f>'[1]Исходный для набора'!J34</f>
        <v>9.41</v>
      </c>
      <c r="E19" s="64">
        <f>'[1]Исходный для набора'!M34</f>
        <v>741</v>
      </c>
      <c r="F19" s="64">
        <f>'[1]Исходный для набора'!N34</f>
        <v>739</v>
      </c>
      <c r="G19" s="63">
        <f>'[1]Исходный для набора'!P34</f>
        <v>13.130904183535764</v>
      </c>
      <c r="H19" s="65">
        <f>'[1]Исходный для набора'!Q34</f>
        <v>0.10796221322537036</v>
      </c>
      <c r="I19" s="63">
        <f>'[1]Исходный для набора'!R34</f>
        <v>12.733423545331529</v>
      </c>
      <c r="J19" s="63">
        <f>'[1]Исходный для набора'!T34</f>
        <v>0.32000000000000028</v>
      </c>
      <c r="K19" s="63">
        <f>'[1]Исходный для набора'!U34</f>
        <v>0.39748063820423418</v>
      </c>
      <c r="L19" s="63">
        <f>'[1]Исходный для набора'!V34</f>
        <v>7.15</v>
      </c>
      <c r="M19" s="66">
        <f>'[1]Исходный для набора'!W34</f>
        <v>9.65</v>
      </c>
      <c r="N19" s="67">
        <f>'[1]Исходный для набора'!X34</f>
        <v>796</v>
      </c>
      <c r="O19" s="66">
        <f>'[1]Исходный для набора'!Y34</f>
        <v>9.9</v>
      </c>
      <c r="U19" s="68"/>
    </row>
    <row r="20" spans="1:21" ht="16.5" x14ac:dyDescent="0.25">
      <c r="A20" s="62" t="s">
        <v>30</v>
      </c>
      <c r="B20" s="63">
        <f>'[1]Исходный для набора'!H39</f>
        <v>8.1999999999999993</v>
      </c>
      <c r="C20" s="63">
        <f>'[1]Исходный для набора'!I39</f>
        <v>0</v>
      </c>
      <c r="D20" s="63">
        <f>'[1]Исходный для набора'!J39</f>
        <v>8.8000000000000007</v>
      </c>
      <c r="E20" s="64">
        <f>'[1]Исходный для набора'!M39</f>
        <v>470</v>
      </c>
      <c r="F20" s="64">
        <f>'[1]Исходный для набора'!N39</f>
        <v>440</v>
      </c>
      <c r="G20" s="63">
        <f>'[1]Исходный для набора'!P39</f>
        <v>17.446808510638295</v>
      </c>
      <c r="H20" s="65">
        <f>'[1]Исходный для набора'!Q39</f>
        <v>0</v>
      </c>
      <c r="I20" s="63">
        <f>'[1]Исходный для набора'!R39</f>
        <v>20</v>
      </c>
      <c r="J20" s="63">
        <f>'[1]Исходный для набора'!T39</f>
        <v>-0.60000000000000142</v>
      </c>
      <c r="K20" s="63">
        <f>'[1]Исходный для набора'!U39</f>
        <v>-2.5531914893617049</v>
      </c>
      <c r="L20" s="63">
        <f>'[1]Исходный для набора'!V39</f>
        <v>7</v>
      </c>
      <c r="M20" s="66">
        <f>'[1]Исходный для набора'!W39</f>
        <v>8.1999999999999993</v>
      </c>
      <c r="N20" s="67">
        <f>'[1]Исходный для набора'!X39</f>
        <v>440</v>
      </c>
      <c r="O20" s="66">
        <f>'[1]Исходный для набора'!Y39</f>
        <v>7</v>
      </c>
    </row>
    <row r="21" spans="1:21" ht="16.5" x14ac:dyDescent="0.25">
      <c r="A21" s="69" t="s">
        <v>31</v>
      </c>
      <c r="B21" s="70">
        <f>SUM(B11:B20)</f>
        <v>353.26000000000005</v>
      </c>
      <c r="C21" s="70">
        <f>B21-M21</f>
        <v>0.99000000000006594</v>
      </c>
      <c r="D21" s="70">
        <f>SUM(D11:D20)</f>
        <v>351.54</v>
      </c>
      <c r="E21" s="71">
        <f>SUM(E11:E20)</f>
        <v>18047</v>
      </c>
      <c r="F21" s="71">
        <f>SUM(F11:F20)</f>
        <v>19333</v>
      </c>
      <c r="G21" s="70">
        <f>B21/E21*1000</f>
        <v>19.574444506012082</v>
      </c>
      <c r="H21" s="72">
        <f>G21-(M21/E21*1000)</f>
        <v>5.4856762896882572E-2</v>
      </c>
      <c r="I21" s="70">
        <f>D21/F21*1000</f>
        <v>18.18341695546475</v>
      </c>
      <c r="J21" s="70">
        <f>B21-D21</f>
        <v>1.7200000000000273</v>
      </c>
      <c r="K21" s="73">
        <f>G21-I21</f>
        <v>1.3910275505473315</v>
      </c>
      <c r="L21" s="70">
        <f>SUM(L11:L20)</f>
        <v>384.18499999999995</v>
      </c>
      <c r="M21" s="66">
        <f>SUM(M11:M20)</f>
        <v>352.27</v>
      </c>
      <c r="N21" s="74">
        <f>SUM(N11:N20)</f>
        <v>19615</v>
      </c>
      <c r="O21" s="75">
        <f>SUM(O11:O20)</f>
        <v>358.23999999999995</v>
      </c>
    </row>
    <row r="22" spans="1:21" ht="16.5" x14ac:dyDescent="0.2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 x14ac:dyDescent="0.25">
      <c r="A23" s="62" t="s">
        <v>32</v>
      </c>
      <c r="B23" s="63">
        <f>'[1]Исходный для набора'!H12</f>
        <v>9.0500000000000007</v>
      </c>
      <c r="C23" s="63">
        <f>'[1]Исходный для набора'!I12</f>
        <v>-9.9999999999997868E-3</v>
      </c>
      <c r="D23" s="63">
        <f>'[1]Исходный для набора'!J12</f>
        <v>8.4</v>
      </c>
      <c r="E23" s="64">
        <f>'[1]Исходный для набора'!M12</f>
        <v>660</v>
      </c>
      <c r="F23" s="64">
        <f>'[1]Исходный для набора'!N12</f>
        <v>692</v>
      </c>
      <c r="G23" s="63">
        <f>'[1]Исходный для набора'!P12</f>
        <v>13.712121212121213</v>
      </c>
      <c r="H23" s="65">
        <f>'[1]Исходный для набора'!Q12</f>
        <v>-1.5151515151515582E-2</v>
      </c>
      <c r="I23" s="63">
        <f>'[1]Исходный для набора'!R12</f>
        <v>12.138728323699423</v>
      </c>
      <c r="J23" s="63">
        <f>'[1]Исходный для набора'!T12</f>
        <v>0.65000000000000036</v>
      </c>
      <c r="K23" s="63">
        <f>'[1]Исходный для набора'!U12</f>
        <v>1.5733928884217896</v>
      </c>
      <c r="L23" s="63">
        <f>'[1]Исходный для набора'!V12</f>
        <v>8.75</v>
      </c>
      <c r="M23" s="66">
        <f>'[1]Исходный для набора'!W12</f>
        <v>9.06</v>
      </c>
      <c r="N23" s="67">
        <f>'[1]Исходный для набора'!X12</f>
        <v>745</v>
      </c>
      <c r="O23" s="66">
        <f>'[1]Исходный для набора'!Y12</f>
        <v>10.4</v>
      </c>
    </row>
    <row r="24" spans="1:21" ht="16.5" x14ac:dyDescent="0.25">
      <c r="A24" s="62" t="s">
        <v>33</v>
      </c>
      <c r="B24" s="63">
        <f>'[1]Исходный для набора'!H11</f>
        <v>55.48</v>
      </c>
      <c r="C24" s="63">
        <f>'[1]Исходный для набора'!I11</f>
        <v>0.33999999999999631</v>
      </c>
      <c r="D24" s="63">
        <f>'[1]Исходный для набора'!J11</f>
        <v>54.29</v>
      </c>
      <c r="E24" s="64">
        <f>'[1]Исходный для набора'!M11</f>
        <v>3333</v>
      </c>
      <c r="F24" s="64">
        <f>'[1]Исходный для набора'!N11</f>
        <v>3333</v>
      </c>
      <c r="G24" s="63">
        <f>'[1]Исходный для набора'!P11</f>
        <v>16.645664566456642</v>
      </c>
      <c r="H24" s="65">
        <f>'[1]Исходный для набора'!Q11</f>
        <v>0.1020102010200965</v>
      </c>
      <c r="I24" s="63">
        <f>'[1]Исходный для набора'!R11</f>
        <v>16.288628862886291</v>
      </c>
      <c r="J24" s="63">
        <f>'[1]Исходный для набора'!T11</f>
        <v>1.1899999999999977</v>
      </c>
      <c r="K24" s="63">
        <f>'[1]Исходный для набора'!U11</f>
        <v>0.35703570357035019</v>
      </c>
      <c r="L24" s="63">
        <f>'[1]Исходный для набора'!V11</f>
        <v>63.25</v>
      </c>
      <c r="M24" s="66">
        <f>'[1]Исходный для набора'!W11</f>
        <v>55.14</v>
      </c>
      <c r="N24" s="67">
        <f>'[1]Исходный для набора'!X11</f>
        <v>3333</v>
      </c>
      <c r="O24" s="66">
        <f>'[1]Исходный для набора'!Y11</f>
        <v>50.2</v>
      </c>
    </row>
    <row r="25" spans="1:21" ht="16.5" x14ac:dyDescent="0.25">
      <c r="A25" s="62" t="s">
        <v>34</v>
      </c>
      <c r="B25" s="63">
        <f>'[1]Исходный для набора'!H35</f>
        <v>13.202</v>
      </c>
      <c r="C25" s="63">
        <f>'[1]Исходный для набора'!I35</f>
        <v>0.21199999999999974</v>
      </c>
      <c r="D25" s="63">
        <f>'[1]Исходный для набора'!J35</f>
        <v>21.08</v>
      </c>
      <c r="E25" s="64">
        <f>'[1]Исходный для набора'!M35</f>
        <v>960</v>
      </c>
      <c r="F25" s="64">
        <f>'[1]Исходный для набора'!N35</f>
        <v>1248</v>
      </c>
      <c r="G25" s="63">
        <f>'[1]Исходный для набора'!P35</f>
        <v>13.752083333333333</v>
      </c>
      <c r="H25" s="65">
        <f>'[1]Исходный для набора'!Q35</f>
        <v>0.22083333333333321</v>
      </c>
      <c r="I25" s="63">
        <f>'[1]Исходный для набора'!R35</f>
        <v>16.891025641025639</v>
      </c>
      <c r="J25" s="63">
        <f>'[1]Исходный для набора'!T35</f>
        <v>-7.8779999999999983</v>
      </c>
      <c r="K25" s="63">
        <f>'[1]Исходный для набора'!U35</f>
        <v>-3.1389423076923055</v>
      </c>
      <c r="L25" s="63">
        <f>'[1]Исходный для набора'!V35</f>
        <v>14.8</v>
      </c>
      <c r="M25" s="66">
        <f>'[1]Исходный для набора'!W35</f>
        <v>12.99</v>
      </c>
      <c r="N25" s="67">
        <f>'[1]Исходный для набора'!X35</f>
        <v>1282</v>
      </c>
      <c r="O25" s="66">
        <f>'[1]Исходный для набора'!Y35</f>
        <v>12.3</v>
      </c>
    </row>
    <row r="26" spans="1:21" ht="16.5" x14ac:dyDescent="0.25">
      <c r="A26" s="62" t="s">
        <v>35</v>
      </c>
      <c r="B26" s="63">
        <f>'[1]Исходный для набора'!H16</f>
        <v>21.5</v>
      </c>
      <c r="C26" s="63">
        <f>'[1]Исходный для набора'!I16</f>
        <v>0.5</v>
      </c>
      <c r="D26" s="63">
        <f>'[1]Исходный для набора'!J16</f>
        <v>19.8</v>
      </c>
      <c r="E26" s="64">
        <f>'[1]Исходный для набора'!M16</f>
        <v>1723</v>
      </c>
      <c r="F26" s="64">
        <f>'[1]Исходный для набора'!N16</f>
        <v>1309</v>
      </c>
      <c r="G26" s="63">
        <f>'[1]Исходный для набора'!P16</f>
        <v>12.478235635519443</v>
      </c>
      <c r="H26" s="65">
        <f>'[1]Исходный для набора'!Q16</f>
        <v>0.29019152640742973</v>
      </c>
      <c r="I26" s="63">
        <f>'[1]Исходный для набора'!R16</f>
        <v>15.126050420168067</v>
      </c>
      <c r="J26" s="63">
        <f>'[1]Исходный для набора'!T16</f>
        <v>1.6999999999999993</v>
      </c>
      <c r="K26" s="63">
        <f>'[1]Исходный для набора'!U16</f>
        <v>-2.6478147846486237</v>
      </c>
      <c r="L26" s="63">
        <f>'[1]Исходный для набора'!V16</f>
        <v>22.8</v>
      </c>
      <c r="M26" s="66">
        <f>'[1]Исходный для набора'!W16</f>
        <v>21</v>
      </c>
      <c r="N26" s="67">
        <f>'[1]Исходный для набора'!X16</f>
        <v>1271</v>
      </c>
      <c r="O26" s="66">
        <f>'[1]Исходный для набора'!Y16</f>
        <v>18.3</v>
      </c>
    </row>
    <row r="27" spans="1:21" ht="16.5" x14ac:dyDescent="0.25">
      <c r="A27" s="62" t="s">
        <v>36</v>
      </c>
      <c r="B27" s="63">
        <f>'[1]Исходный для набора'!H13</f>
        <v>3.84</v>
      </c>
      <c r="C27" s="63">
        <f>'[1]Исходный для набора'!I13</f>
        <v>9.9999999999997868E-3</v>
      </c>
      <c r="D27" s="63">
        <f>'[1]Исходный для набора'!J13</f>
        <v>4.13</v>
      </c>
      <c r="E27" s="64">
        <f>'[1]Исходный для набора'!M13</f>
        <v>328</v>
      </c>
      <c r="F27" s="64">
        <f>'[1]Исходный для набора'!N13</f>
        <v>382</v>
      </c>
      <c r="G27" s="63">
        <f>'[1]Исходный для набора'!P13</f>
        <v>11.707317073170731</v>
      </c>
      <c r="H27" s="65">
        <f>'[1]Исходный для набора'!Q13</f>
        <v>3.0487804878047697E-2</v>
      </c>
      <c r="I27" s="63">
        <f>'[1]Исходный для набора'!R13</f>
        <v>10.811518324607329</v>
      </c>
      <c r="J27" s="63">
        <f>'[1]Исходный для набора'!T13</f>
        <v>-0.29000000000000004</v>
      </c>
      <c r="K27" s="63">
        <f>'[1]Исходный для набора'!U13</f>
        <v>0.89579874856340247</v>
      </c>
      <c r="L27" s="63">
        <f>'[1]Исходный для набора'!V13</f>
        <v>3.39</v>
      </c>
      <c r="M27" s="66">
        <f>'[1]Исходный для набора'!W13</f>
        <v>3.83</v>
      </c>
      <c r="N27" s="67">
        <f>'[1]Исходный для набора'!X13</f>
        <v>378</v>
      </c>
      <c r="O27" s="66">
        <f>'[1]Исходный для набора'!Y13</f>
        <v>3.95</v>
      </c>
    </row>
    <row r="28" spans="1:21" ht="16.5" x14ac:dyDescent="0.25">
      <c r="A28" s="62" t="s">
        <v>37</v>
      </c>
      <c r="B28" s="63">
        <f>'[1]Исходный для набора'!H27</f>
        <v>11.07</v>
      </c>
      <c r="C28" s="63">
        <f>'[1]Исходный для набора'!I27</f>
        <v>0.17999999999999972</v>
      </c>
      <c r="D28" s="63">
        <f>'[1]Исходный для набора'!J27</f>
        <v>11.8</v>
      </c>
      <c r="E28" s="64">
        <f>'[1]Исходный для набора'!M27</f>
        <v>720</v>
      </c>
      <c r="F28" s="64">
        <f>'[1]Исходный для набора'!N27</f>
        <v>760</v>
      </c>
      <c r="G28" s="63">
        <f>'[1]Исходный для набора'!P27</f>
        <v>15.375</v>
      </c>
      <c r="H28" s="65">
        <f>'[1]Исходный для набора'!Q27</f>
        <v>0.24999999999999822</v>
      </c>
      <c r="I28" s="63">
        <f>'[1]Исходный для набора'!R27</f>
        <v>15.526315789473685</v>
      </c>
      <c r="J28" s="63">
        <f>'[1]Исходный для набора'!T27</f>
        <v>-0.73000000000000043</v>
      </c>
      <c r="K28" s="63">
        <f>'[1]Исходный для набора'!U27</f>
        <v>-0.15131578947368496</v>
      </c>
      <c r="L28" s="63">
        <f>'[1]Исходный для набора'!V27</f>
        <v>13.53</v>
      </c>
      <c r="M28" s="66">
        <f>'[1]Исходный для набора'!W27</f>
        <v>10.89</v>
      </c>
      <c r="N28" s="67">
        <f>'[1]Исходный для набора'!X27</f>
        <v>760</v>
      </c>
      <c r="O28" s="66">
        <f>'[1]Исходный для набора'!Y27</f>
        <v>13.9</v>
      </c>
    </row>
    <row r="29" spans="1:21" s="76" customFormat="1" ht="14.25" customHeight="1" x14ac:dyDescent="0.25">
      <c r="A29" s="69" t="s">
        <v>31</v>
      </c>
      <c r="B29" s="70">
        <f>SUM(B23:B28)</f>
        <v>114.142</v>
      </c>
      <c r="C29" s="70">
        <f>B29-M29</f>
        <v>1.2319999999999993</v>
      </c>
      <c r="D29" s="70">
        <f>SUM(D23:D28)</f>
        <v>119.49999999999999</v>
      </c>
      <c r="E29" s="71">
        <f>SUM(E23:E28)</f>
        <v>7724</v>
      </c>
      <c r="F29" s="71">
        <f>SUM(F23:F28)</f>
        <v>7724</v>
      </c>
      <c r="G29" s="70">
        <f>B29/E29*1000</f>
        <v>14.777576385292594</v>
      </c>
      <c r="H29" s="72">
        <f>G29-(M29/E29*1000)</f>
        <v>0.15950284826514682</v>
      </c>
      <c r="I29" s="70">
        <f>D29/F29*1000</f>
        <v>15.471258415328844</v>
      </c>
      <c r="J29" s="70">
        <f>B29-D29</f>
        <v>-5.3579999999999899</v>
      </c>
      <c r="K29" s="73">
        <f>G29-I29</f>
        <v>-0.69368203003624984</v>
      </c>
      <c r="L29" s="70">
        <f>SUM(L23:L28)</f>
        <v>126.52</v>
      </c>
      <c r="M29" s="75">
        <f>SUM(M23:M28)</f>
        <v>112.91</v>
      </c>
      <c r="N29" s="74">
        <f>SUM(N23:N28)</f>
        <v>7769</v>
      </c>
      <c r="O29" s="75">
        <f>SUM(O23:O28)</f>
        <v>109.05000000000001</v>
      </c>
    </row>
    <row r="30" spans="1:21" s="76" customFormat="1" ht="14.25" customHeight="1" x14ac:dyDescent="0.25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25">
      <c r="A31" s="62" t="s">
        <v>38</v>
      </c>
      <c r="B31" s="63">
        <f>'[1]Исходный для набора'!H10</f>
        <v>2.73</v>
      </c>
      <c r="C31" s="63">
        <f>'[1]Исходный для набора'!I10</f>
        <v>0.2799999999999998</v>
      </c>
      <c r="D31" s="63">
        <f>'[1]Исходный для набора'!J10</f>
        <v>2.66</v>
      </c>
      <c r="E31" s="64">
        <f>'[1]Исходный для набора'!M10</f>
        <v>375</v>
      </c>
      <c r="F31" s="64">
        <f>'[1]Исходный для набора'!N10</f>
        <v>415</v>
      </c>
      <c r="G31" s="63">
        <f>'[1]Исходный для набора'!P10</f>
        <v>7.28</v>
      </c>
      <c r="H31" s="65">
        <f>'[1]Исходный для набора'!Q10</f>
        <v>0.74666666666666615</v>
      </c>
      <c r="I31" s="63">
        <f>'[1]Исходный для набора'!R10</f>
        <v>6.4096385542168681</v>
      </c>
      <c r="J31" s="63">
        <f>'[1]Исходный для набора'!T10</f>
        <v>6.999999999999984E-2</v>
      </c>
      <c r="K31" s="63">
        <f>'[1]Исходный для набора'!U10</f>
        <v>0.87036144578313213</v>
      </c>
      <c r="L31" s="63">
        <f>'[1]Исходный для набора'!V10</f>
        <v>2.17</v>
      </c>
      <c r="M31" s="66">
        <f>'[1]Исходный для набора'!W10</f>
        <v>2.4500000000000002</v>
      </c>
      <c r="N31" s="67">
        <f>'[1]Исходный для набора'!X10</f>
        <v>367</v>
      </c>
      <c r="O31" s="66">
        <f>'[1]Исходный для набора'!Y10</f>
        <v>3.3839999999999999</v>
      </c>
    </row>
    <row r="32" spans="1:21" ht="16.5" x14ac:dyDescent="0.25">
      <c r="A32" s="62" t="s">
        <v>39</v>
      </c>
      <c r="B32" s="63">
        <f>'[1]Исходный для набора'!H14</f>
        <v>0.36</v>
      </c>
      <c r="C32" s="63">
        <f>'[1]Исходный для набора'!I14</f>
        <v>0</v>
      </c>
      <c r="D32" s="63">
        <f>'[1]Исходный для набора'!J14</f>
        <v>0.68</v>
      </c>
      <c r="E32" s="64">
        <f>'[1]Исходный для набора'!M14</f>
        <v>52</v>
      </c>
      <c r="F32" s="64">
        <f>'[1]Исходный для набора'!N14</f>
        <v>59</v>
      </c>
      <c r="G32" s="63">
        <f>'[1]Исходный для набора'!P14</f>
        <v>6.9230769230769225</v>
      </c>
      <c r="H32" s="65">
        <f>'[1]Исходный для набора'!Q14</f>
        <v>0</v>
      </c>
      <c r="I32" s="63">
        <f>'[1]Исходный для набора'!R14</f>
        <v>11.525423728813561</v>
      </c>
      <c r="J32" s="63">
        <f>'[1]Исходный для набора'!T14</f>
        <v>-0.32000000000000006</v>
      </c>
      <c r="K32" s="63">
        <f>'[1]Исходный для набора'!U14</f>
        <v>-4.6023468057366381</v>
      </c>
      <c r="L32" s="63">
        <f>'[1]Исходный для набора'!V14</f>
        <v>0.28000000000000003</v>
      </c>
      <c r="M32" s="66">
        <f>'[1]Исходный для набора'!W14</f>
        <v>0.36</v>
      </c>
      <c r="N32" s="67">
        <f>'[1]Исходный для набора'!X14</f>
        <v>57</v>
      </c>
      <c r="O32" s="66">
        <f>'[1]Исходный для набора'!Y14</f>
        <v>0.64</v>
      </c>
    </row>
    <row r="33" spans="1:15" ht="16.5" x14ac:dyDescent="0.25">
      <c r="A33" s="62" t="s">
        <v>40</v>
      </c>
      <c r="B33" s="63">
        <f>'[1]Исходный для набора'!H37</f>
        <v>1.1000000000000001</v>
      </c>
      <c r="C33" s="63">
        <f>'[1]Исходный для набора'!I37</f>
        <v>0</v>
      </c>
      <c r="D33" s="63">
        <f>'[1]Исходный для набора'!J37</f>
        <v>1.1000000000000001</v>
      </c>
      <c r="E33" s="64">
        <f>'[1]Исходный для набора'!M37</f>
        <v>100</v>
      </c>
      <c r="F33" s="64">
        <f>'[1]Исходный для набора'!N37</f>
        <v>100</v>
      </c>
      <c r="G33" s="63">
        <f>'[1]Исходный для набора'!P37</f>
        <v>11.000000000000002</v>
      </c>
      <c r="H33" s="65">
        <f>'[1]Исходный для набора'!Q37</f>
        <v>0</v>
      </c>
      <c r="I33" s="63">
        <f>'[1]Исходный для набора'!R37</f>
        <v>11.000000000000002</v>
      </c>
      <c r="J33" s="63">
        <f>'[1]Исходный для набора'!T37</f>
        <v>0</v>
      </c>
      <c r="K33" s="63">
        <f>'[1]Исходный для набора'!U37</f>
        <v>0</v>
      </c>
      <c r="L33" s="63">
        <f>'[1]Исходный для набора'!V37</f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5" x14ac:dyDescent="0.25">
      <c r="A34" s="62" t="s">
        <v>41</v>
      </c>
      <c r="B34" s="63">
        <f>'[1]Исходный для набора'!H29</f>
        <v>99.8</v>
      </c>
      <c r="C34" s="63">
        <f>'[1]Исходный для набора'!I29</f>
        <v>-2.9000000000000057</v>
      </c>
      <c r="D34" s="63">
        <f>'[1]Исходный для набора'!J29</f>
        <v>106.8</v>
      </c>
      <c r="E34" s="64">
        <f>'[1]Исходный для набора'!M29</f>
        <v>4971</v>
      </c>
      <c r="F34" s="64">
        <f>'[1]Исходный для набора'!N29</f>
        <v>4971</v>
      </c>
      <c r="G34" s="63">
        <f>'[1]Исходный для набора'!P29</f>
        <v>20.076443371555019</v>
      </c>
      <c r="H34" s="65">
        <f>'[1]Исходный для набора'!Q29</f>
        <v>-0.58338362502514585</v>
      </c>
      <c r="I34" s="63">
        <f>'[1]Исходный для набора'!R29</f>
        <v>21.484610742305371</v>
      </c>
      <c r="J34" s="63">
        <f>'[1]Исходный для набора'!T29</f>
        <v>-7</v>
      </c>
      <c r="K34" s="63">
        <f>'[1]Исходный для набора'!U29</f>
        <v>-1.4081673707503519</v>
      </c>
      <c r="L34" s="63">
        <f>'[1]Исходный для набора'!V29</f>
        <v>110.7</v>
      </c>
      <c r="M34" s="66">
        <f>'[1]Исходный для набора'!W29</f>
        <v>102.7</v>
      </c>
      <c r="N34" s="67">
        <f>'[1]Исходный для набора'!X29</f>
        <v>5782</v>
      </c>
      <c r="O34" s="66">
        <f>'[1]Исходный для набора'!Y29</f>
        <v>101.9</v>
      </c>
    </row>
    <row r="35" spans="1:15" ht="16.5" x14ac:dyDescent="0.25">
      <c r="A35" s="62" t="s">
        <v>42</v>
      </c>
      <c r="B35" s="63">
        <f>'[1]Исходный для набора'!H38</f>
        <v>202.65</v>
      </c>
      <c r="C35" s="63">
        <f>'[1]Исходный для набора'!I38</f>
        <v>-0.44999999999998863</v>
      </c>
      <c r="D35" s="63">
        <f>'[1]Исходный для набора'!J38</f>
        <v>193.01</v>
      </c>
      <c r="E35" s="64">
        <f>'[1]Исходный для набора'!M38</f>
        <v>7294</v>
      </c>
      <c r="F35" s="64">
        <f>'[1]Исходный для набора'!N38</f>
        <v>7274</v>
      </c>
      <c r="G35" s="63">
        <f>'[1]Исходный для набора'!P38</f>
        <v>27.783109404990402</v>
      </c>
      <c r="H35" s="65">
        <f>'[1]Исходный для набора'!Q38</f>
        <v>-6.1694543460379947E-2</v>
      </c>
      <c r="I35" s="63">
        <f>'[1]Исходный для набора'!R38</f>
        <v>26.534231509485839</v>
      </c>
      <c r="J35" s="63">
        <f>'[1]Исходный для набора'!T38</f>
        <v>9.6400000000000148</v>
      </c>
      <c r="K35" s="63">
        <f>'[1]Исходный для набора'!U38</f>
        <v>1.2488778955045632</v>
      </c>
      <c r="L35" s="63">
        <f>'[1]Исходный для набора'!V38</f>
        <v>201.19</v>
      </c>
      <c r="M35" s="66">
        <f>'[1]Исходный для набора'!W38</f>
        <v>203.1</v>
      </c>
      <c r="N35" s="67">
        <f>'[1]Исходный для набора'!X38</f>
        <v>7269</v>
      </c>
      <c r="O35" s="66">
        <f>'[1]Исходный для набора'!Y38</f>
        <v>184.8</v>
      </c>
    </row>
    <row r="36" spans="1:15" ht="16.5" x14ac:dyDescent="0.25">
      <c r="A36" s="62" t="s">
        <v>43</v>
      </c>
      <c r="B36" s="63">
        <f>'[1]Исходный для набора'!H40</f>
        <v>17.7</v>
      </c>
      <c r="C36" s="63">
        <f>'[1]Исходный для набора'!I40</f>
        <v>0.28999999999999915</v>
      </c>
      <c r="D36" s="63">
        <f>'[1]Исходный для набора'!J40</f>
        <v>20.7</v>
      </c>
      <c r="E36" s="64">
        <f>'[1]Исходный для набора'!M40</f>
        <v>1315</v>
      </c>
      <c r="F36" s="64">
        <f>'[1]Исходный для набора'!N40</f>
        <v>1413</v>
      </c>
      <c r="G36" s="63">
        <f>'[1]Исходный для набора'!P40</f>
        <v>13.460076045627376</v>
      </c>
      <c r="H36" s="65">
        <f>'[1]Исходный для набора'!Q40</f>
        <v>0.22053231939163531</v>
      </c>
      <c r="I36" s="63">
        <f>'[1]Исходный для набора'!R40</f>
        <v>14.64968152866242</v>
      </c>
      <c r="J36" s="63">
        <f>'[1]Исходный для набора'!T40</f>
        <v>-3</v>
      </c>
      <c r="K36" s="63">
        <f>'[1]Исходный для набора'!U40</f>
        <v>-1.1896054830350433</v>
      </c>
      <c r="L36" s="63">
        <f>'[1]Исходный для набора'!V40</f>
        <v>18.53</v>
      </c>
      <c r="M36" s="66">
        <f>'[1]Исходный для набора'!W40</f>
        <v>17.41</v>
      </c>
      <c r="N36" s="67">
        <f>'[1]Исходный для набора'!X40</f>
        <v>1437</v>
      </c>
      <c r="O36" s="66">
        <f>'[1]Исходный для набора'!Y40</f>
        <v>18</v>
      </c>
    </row>
    <row r="37" spans="1:15" ht="16.5" x14ac:dyDescent="0.25">
      <c r="A37" s="62" t="s">
        <v>44</v>
      </c>
      <c r="B37" s="63">
        <f>'[1]Исходный для набора'!H31</f>
        <v>32.311</v>
      </c>
      <c r="C37" s="63">
        <f>'[1]Исходный для набора'!I31</f>
        <v>-0.1460000000000008</v>
      </c>
      <c r="D37" s="63">
        <f>'[1]Исходный для набора'!J31</f>
        <v>31.23</v>
      </c>
      <c r="E37" s="64">
        <f>'[1]Исходный для набора'!M31</f>
        <v>1593</v>
      </c>
      <c r="F37" s="64">
        <f>'[1]Исходный для набора'!N31</f>
        <v>1593</v>
      </c>
      <c r="G37" s="63">
        <f>'[1]Исходный для набора'!P31</f>
        <v>20.283113622096671</v>
      </c>
      <c r="H37" s="65">
        <f>'[1]Исходный для набора'!Q31</f>
        <v>-9.1650973006906611E-2</v>
      </c>
      <c r="I37" s="63">
        <f>'[1]Исходный для набора'!R31</f>
        <v>19.604519774011301</v>
      </c>
      <c r="J37" s="63">
        <f>'[1]Исходный для набора'!T31</f>
        <v>1.0809999999999995</v>
      </c>
      <c r="K37" s="63">
        <f>'[1]Исходный для набора'!U31</f>
        <v>0.67859384808537015</v>
      </c>
      <c r="L37" s="63">
        <f>'[1]Исходный для набора'!V31</f>
        <v>38.834000000000003</v>
      </c>
      <c r="M37" s="66">
        <f>'[1]Исходный для набора'!W31</f>
        <v>32.457000000000001</v>
      </c>
      <c r="N37" s="67">
        <f>'[1]Исходный для набора'!X31</f>
        <v>1500</v>
      </c>
      <c r="O37" s="66">
        <f>'[1]Исходный для набора'!Y31</f>
        <v>32.1</v>
      </c>
    </row>
    <row r="38" spans="1:15" s="76" customFormat="1" ht="16.5" x14ac:dyDescent="0.25">
      <c r="A38" s="69" t="s">
        <v>31</v>
      </c>
      <c r="B38" s="70">
        <f>SUM(B31:B37)</f>
        <v>356.65099999999995</v>
      </c>
      <c r="C38" s="70">
        <f>B38-M38</f>
        <v>-2.9260000000000446</v>
      </c>
      <c r="D38" s="70">
        <f>SUM(D31:D37)</f>
        <v>356.18</v>
      </c>
      <c r="E38" s="71">
        <f>SUM(E31:E37)</f>
        <v>15700</v>
      </c>
      <c r="F38" s="71">
        <f>SUM(F31:F37)</f>
        <v>15825</v>
      </c>
      <c r="G38" s="70">
        <f>B38/E38*1000</f>
        <v>22.716624203821652</v>
      </c>
      <c r="H38" s="72">
        <f>G38-(M38/E38*1000)</f>
        <v>-0.18636942675159673</v>
      </c>
      <c r="I38" s="70">
        <f>D38/F38*1000</f>
        <v>22.507424960505531</v>
      </c>
      <c r="J38" s="70">
        <f>B38-D38</f>
        <v>0.47099999999994679</v>
      </c>
      <c r="K38" s="73">
        <f>G38-I38</f>
        <v>0.20919924331612094</v>
      </c>
      <c r="L38" s="70">
        <f>SUM(L31:L37)</f>
        <v>372.25399999999996</v>
      </c>
      <c r="M38" s="75">
        <f>SUM(M31:M37)</f>
        <v>359.577</v>
      </c>
      <c r="N38" s="74">
        <f>SUM(N31:N37)</f>
        <v>16512</v>
      </c>
      <c r="O38" s="75">
        <f>SUM(O31:O37)</f>
        <v>341.92400000000004</v>
      </c>
    </row>
    <row r="39" spans="1:15" s="76" customFormat="1" ht="16.5" x14ac:dyDescent="0.2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 x14ac:dyDescent="0.25">
      <c r="A40" s="62" t="s">
        <v>45</v>
      </c>
      <c r="B40" s="63">
        <f>'[1]Исходный для набора'!H18</f>
        <v>1.1499999999999999</v>
      </c>
      <c r="C40" s="63">
        <f>'[1]Исходный для набора'!I18</f>
        <v>0</v>
      </c>
      <c r="D40" s="63">
        <f>'[1]Исходный для набора'!J18</f>
        <v>8.16</v>
      </c>
      <c r="E40" s="64">
        <f>'[1]Исходный для набора'!M18</f>
        <v>216</v>
      </c>
      <c r="F40" s="64">
        <f>'[1]Исходный для набора'!N18</f>
        <v>835</v>
      </c>
      <c r="G40" s="63">
        <f>'[1]Исходный для набора'!P18</f>
        <v>5.3240740740740735</v>
      </c>
      <c r="H40" s="65">
        <f>'[1]Исходный для набора'!Q18</f>
        <v>0</v>
      </c>
      <c r="I40" s="63">
        <f>'[1]Исходный для набора'!R18</f>
        <v>9.7724550898203582</v>
      </c>
      <c r="J40" s="63">
        <f>'[1]Исходный для набора'!T18</f>
        <v>-7.01</v>
      </c>
      <c r="K40" s="63">
        <f>'[1]Исходный для набора'!U18</f>
        <v>-4.4483810157462846</v>
      </c>
      <c r="L40" s="63">
        <f>'[1]Исходный для набора'!V18</f>
        <v>1.1200000000000001</v>
      </c>
      <c r="M40" s="66">
        <f>'[1]Исходный для набора'!W18</f>
        <v>1.1499999999999999</v>
      </c>
      <c r="N40" s="67">
        <f>'[1]Исходный для набора'!X18</f>
        <v>819</v>
      </c>
      <c r="O40" s="66">
        <f>'[1]Исходный для набора'!Y18</f>
        <v>6.5</v>
      </c>
    </row>
    <row r="41" spans="1:15" ht="16.5" x14ac:dyDescent="0.25">
      <c r="A41" s="62" t="s">
        <v>46</v>
      </c>
      <c r="B41" s="63">
        <f>'[1]Исходный для набора'!H41</f>
        <v>166.82</v>
      </c>
      <c r="C41" s="63">
        <f>'[1]Исходный для набора'!I41</f>
        <v>0.12000000000000455</v>
      </c>
      <c r="D41" s="63">
        <f>'[1]Исходный для набора'!J41</f>
        <v>165.74</v>
      </c>
      <c r="E41" s="64">
        <f>'[1]Исходный для набора'!M41</f>
        <v>6025</v>
      </c>
      <c r="F41" s="64">
        <f>'[1]Исходный для набора'!N41</f>
        <v>6000</v>
      </c>
      <c r="G41" s="63">
        <f>'[1]Исходный для набора'!P41</f>
        <v>27.687966804979251</v>
      </c>
      <c r="H41" s="65">
        <f>'[1]Исходный для набора'!Q41</f>
        <v>1.9917012448132709E-2</v>
      </c>
      <c r="I41" s="63">
        <f>'[1]Исходный для набора'!R41</f>
        <v>27.623333333333335</v>
      </c>
      <c r="J41" s="63">
        <f>'[1]Исходный для набора'!T41</f>
        <v>1.0799999999999841</v>
      </c>
      <c r="K41" s="53">
        <f>'[1]Исходный для набора'!U41</f>
        <v>6.4633471645915819E-2</v>
      </c>
      <c r="L41" s="63">
        <f>'[1]Исходный для набора'!V41</f>
        <v>180.46</v>
      </c>
      <c r="M41" s="66">
        <f>'[1]Исходный для набора'!W41</f>
        <v>166.7</v>
      </c>
      <c r="N41" s="67">
        <f>'[1]Исходный для набора'!X41</f>
        <v>5707</v>
      </c>
      <c r="O41" s="66">
        <f>'[1]Исходный для набора'!Y41</f>
        <v>143.5</v>
      </c>
    </row>
    <row r="42" spans="1:15" ht="16.5" x14ac:dyDescent="0.25">
      <c r="A42" s="62" t="s">
        <v>47</v>
      </c>
      <c r="B42" s="63">
        <f>'[1]Исходный для набора'!H28</f>
        <v>43.588999999999999</v>
      </c>
      <c r="C42" s="63">
        <f>'[1]Исходный для набора'!I28</f>
        <v>0.20899999999999608</v>
      </c>
      <c r="D42" s="63">
        <f>'[1]Исходный для набора'!J28</f>
        <v>42.99</v>
      </c>
      <c r="E42" s="64">
        <f>'[1]Исходный для набора'!M28</f>
        <v>2646</v>
      </c>
      <c r="F42" s="64">
        <f>'[1]Исходный для набора'!N28</f>
        <v>2583</v>
      </c>
      <c r="G42" s="63">
        <f>'[1]Исходный для набора'!P28</f>
        <v>16.473544973544975</v>
      </c>
      <c r="H42" s="65">
        <f>'[1]Исходный для набора'!Q28</f>
        <v>7.8987150415720464E-2</v>
      </c>
      <c r="I42" s="63">
        <f>'[1]Исходный для набора'!R28</f>
        <v>16.643437862950059</v>
      </c>
      <c r="J42" s="63">
        <f>'[1]Исходный для набора'!T28</f>
        <v>0.59899999999999665</v>
      </c>
      <c r="K42" s="63">
        <f>'[1]Исходный для набора'!U28</f>
        <v>-0.16989288940508374</v>
      </c>
      <c r="L42" s="63">
        <f>'[1]Исходный для набора'!V28</f>
        <v>40.725999999999999</v>
      </c>
      <c r="M42" s="66">
        <f>'[1]Исходный для набора'!W28</f>
        <v>43.38</v>
      </c>
      <c r="N42" s="67">
        <f>'[1]Исходный для набора'!X28</f>
        <v>2582</v>
      </c>
      <c r="O42" s="66">
        <f>'[1]Исходный для набора'!Y28</f>
        <v>40</v>
      </c>
    </row>
    <row r="43" spans="1:15" ht="16.5" x14ac:dyDescent="0.25">
      <c r="A43" s="62" t="s">
        <v>48</v>
      </c>
      <c r="B43" s="63">
        <f>'[1]Исходный для набора'!H24</f>
        <v>0</v>
      </c>
      <c r="C43" s="63">
        <f>'[1]Исходный для набора'!I24</f>
        <v>0</v>
      </c>
      <c r="D43" s="63">
        <f>'[1]Исходный для набора'!J24</f>
        <v>0</v>
      </c>
      <c r="E43" s="64">
        <f>'[1]Исходный для набора'!M24</f>
        <v>0</v>
      </c>
      <c r="F43" s="64">
        <f>'[1]Исходный для набора'!N24</f>
        <v>0</v>
      </c>
      <c r="G43" s="63">
        <f>'[1]Исходный для набора'!P24</f>
        <v>0</v>
      </c>
      <c r="H43" s="65">
        <f>'[1]Исходный для набора'!Q24</f>
        <v>0</v>
      </c>
      <c r="I43" s="63">
        <f>'[1]Исходный для набора'!R24</f>
        <v>0</v>
      </c>
      <c r="J43" s="63">
        <f>'[1]Исходный для набора'!T24</f>
        <v>0</v>
      </c>
      <c r="K43" s="63">
        <f>'[1]Исходный для набора'!U24</f>
        <v>0</v>
      </c>
      <c r="L43" s="63">
        <f>'[1]Исходный для набора'!V24</f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5" x14ac:dyDescent="0.25">
      <c r="A44" s="62" t="s">
        <v>49</v>
      </c>
      <c r="B44" s="63">
        <f>'[1]Исходный для набора'!H19</f>
        <v>0.75800000000000001</v>
      </c>
      <c r="C44" s="63">
        <f>'[1]Исходный для набора'!I19</f>
        <v>2.200000000000002E-2</v>
      </c>
      <c r="D44" s="77">
        <f>'[1]Исходный для набора'!J19</f>
        <v>0.9</v>
      </c>
      <c r="E44" s="64">
        <f>'[1]Исходный для набора'!M19</f>
        <v>114</v>
      </c>
      <c r="F44" s="64">
        <f>'[1]Исходный для набора'!N19</f>
        <v>150</v>
      </c>
      <c r="G44" s="63">
        <f>'[1]Исходный для набора'!P19</f>
        <v>6.6491228070175445</v>
      </c>
      <c r="H44" s="65">
        <f>'[1]Исходный для набора'!Q19</f>
        <v>0.19298245614035192</v>
      </c>
      <c r="I44" s="63">
        <f>'[1]Исходный для набора'!R19</f>
        <v>6</v>
      </c>
      <c r="J44" s="63">
        <f>'[1]Исходный для набора'!T19</f>
        <v>-0.14200000000000002</v>
      </c>
      <c r="K44" s="63">
        <f>'[1]Исходный для набора'!U19</f>
        <v>0.64912280701754455</v>
      </c>
      <c r="L44" s="63">
        <f>'[1]Исходный для набора'!V19</f>
        <v>0.56999999999999995</v>
      </c>
      <c r="M44" s="66">
        <f>'[1]Исходный для набора'!W19</f>
        <v>0.73599999999999999</v>
      </c>
      <c r="N44" s="67">
        <f>'[1]Исходный для набора'!X19</f>
        <v>150</v>
      </c>
      <c r="O44" s="66">
        <f>'[1]Исходный для набора'!Y19</f>
        <v>1.3</v>
      </c>
    </row>
    <row r="45" spans="1:15" ht="16.5" x14ac:dyDescent="0.25">
      <c r="A45" s="62" t="s">
        <v>50</v>
      </c>
      <c r="B45" s="63">
        <f>'[1]Исходный для набора'!H26</f>
        <v>154.72999999999999</v>
      </c>
      <c r="C45" s="63">
        <f>'[1]Исходный для набора'!I26</f>
        <v>-1.2199999999999989</v>
      </c>
      <c r="D45" s="63">
        <f>'[1]Исходный для набора'!J26</f>
        <v>125.43</v>
      </c>
      <c r="E45" s="64">
        <f>'[1]Исходный для набора'!M26</f>
        <v>7109</v>
      </c>
      <c r="F45" s="64">
        <f>'[1]Исходный для набора'!N26</f>
        <v>7304</v>
      </c>
      <c r="G45" s="63">
        <f>'[1]Исходный для набора'!P26</f>
        <v>21.765367843578563</v>
      </c>
      <c r="H45" s="65">
        <f>'[1]Исходный для набора'!Q26</f>
        <v>-0.17161344774229548</v>
      </c>
      <c r="I45" s="63">
        <f>'[1]Исходный для набора'!R26</f>
        <v>17.17278203723987</v>
      </c>
      <c r="J45" s="63">
        <f>'[1]Исходный для набора'!T26</f>
        <v>29.299999999999983</v>
      </c>
      <c r="K45" s="63">
        <f>'[1]Исходный для набора'!U26</f>
        <v>4.5925858063386933</v>
      </c>
      <c r="L45" s="63">
        <f>'[1]Исходный для набора'!V26</f>
        <v>175.23</v>
      </c>
      <c r="M45" s="66">
        <f>'[1]Исходный для набора'!W26</f>
        <v>155.94999999999999</v>
      </c>
      <c r="N45" s="67">
        <f>'[1]Исходный для набора'!X26</f>
        <v>7300</v>
      </c>
      <c r="O45" s="66">
        <f>'[1]Исходный для набора'!Y26</f>
        <v>124.3</v>
      </c>
    </row>
    <row r="46" spans="1:15" ht="16.5" x14ac:dyDescent="0.25">
      <c r="A46" s="62" t="s">
        <v>51</v>
      </c>
      <c r="B46" s="63">
        <f>'[1]Исходный для набора'!H25</f>
        <v>105.4</v>
      </c>
      <c r="C46" s="63">
        <f>'[1]Исходный для набора'!I25</f>
        <v>-0.29999999999999716</v>
      </c>
      <c r="D46" s="63">
        <f>'[1]Исходный для набора'!J25</f>
        <v>103.3</v>
      </c>
      <c r="E46" s="64">
        <f>'[1]Исходный для набора'!M25</f>
        <v>4299</v>
      </c>
      <c r="F46" s="64">
        <f>'[1]Исходный для набора'!N25</f>
        <v>4299</v>
      </c>
      <c r="G46" s="63">
        <f>'[1]Исходный для набора'!P25</f>
        <v>24.517329611537569</v>
      </c>
      <c r="H46" s="65">
        <f>'[1]Исходный для набора'!Q25</f>
        <v>-6.9783670621070826E-2</v>
      </c>
      <c r="I46" s="63">
        <f>'[1]Исходный для набора'!R25</f>
        <v>24.028843917190045</v>
      </c>
      <c r="J46" s="63">
        <f>'[1]Исходный для набора'!T25</f>
        <v>2.1000000000000085</v>
      </c>
      <c r="K46" s="63">
        <f>'[1]Исходный для набора'!U25</f>
        <v>0.4884856943475242</v>
      </c>
      <c r="L46" s="63">
        <f>'[1]Исходный для набора'!V25</f>
        <v>111.2</v>
      </c>
      <c r="M46" s="66">
        <f>'[1]Исходный для набора'!W25</f>
        <v>105.7</v>
      </c>
      <c r="N46" s="67">
        <f>'[1]Исходный для набора'!X25</f>
        <v>4038</v>
      </c>
      <c r="O46" s="66">
        <f>'[1]Исходный для набора'!Y25</f>
        <v>88.5</v>
      </c>
    </row>
    <row r="47" spans="1:15" s="76" customFormat="1" ht="16.5" x14ac:dyDescent="0.25">
      <c r="A47" s="69" t="s">
        <v>31</v>
      </c>
      <c r="B47" s="70">
        <f>SUM(B40:B46)</f>
        <v>472.447</v>
      </c>
      <c r="C47" s="70">
        <f>B47-M47</f>
        <v>-1.1689999999999259</v>
      </c>
      <c r="D47" s="70">
        <f>SUM(D40:D46)</f>
        <v>446.52000000000004</v>
      </c>
      <c r="E47" s="71">
        <f>SUM(E40:E46)</f>
        <v>20409</v>
      </c>
      <c r="F47" s="71">
        <f>SUM(F40:F46)</f>
        <v>21171</v>
      </c>
      <c r="G47" s="70">
        <f>B47/E47*1000</f>
        <v>23.14895389289039</v>
      </c>
      <c r="H47" s="72">
        <f>G47-(M47/E47*1000)</f>
        <v>-5.7278651575284556E-2</v>
      </c>
      <c r="I47" s="70">
        <f>D47/F47*1000</f>
        <v>21.091115204761234</v>
      </c>
      <c r="J47" s="70">
        <f>B47-D47</f>
        <v>25.926999999999964</v>
      </c>
      <c r="K47" s="73">
        <f>G47-I47</f>
        <v>2.0578386881291557</v>
      </c>
      <c r="L47" s="70">
        <f>SUM(L40:L46)</f>
        <v>509.30599999999998</v>
      </c>
      <c r="M47" s="75">
        <f>SUM(M40:M46)</f>
        <v>473.61599999999993</v>
      </c>
      <c r="N47" s="74">
        <f>SUM(N40:N46)</f>
        <v>20596</v>
      </c>
      <c r="O47" s="75">
        <f>SUM(O40:O46)</f>
        <v>404.1</v>
      </c>
    </row>
    <row r="48" spans="1:15" s="76" customFormat="1" ht="16.5" x14ac:dyDescent="0.2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 x14ac:dyDescent="0.25">
      <c r="A49" s="62" t="s">
        <v>52</v>
      </c>
      <c r="B49" s="63">
        <f>'[1]Исходный для набора'!H17</f>
        <v>1.32</v>
      </c>
      <c r="C49" s="63">
        <f>'[1]Исходный для набора'!I17</f>
        <v>1.0000000000000009E-2</v>
      </c>
      <c r="D49" s="63">
        <f>'[1]Исходный для набора'!J17</f>
        <v>1.42</v>
      </c>
      <c r="E49" s="64">
        <f>'[1]Исходный для набора'!M17</f>
        <v>152</v>
      </c>
      <c r="F49" s="64">
        <f>'[1]Исходный для набора'!N17</f>
        <v>186</v>
      </c>
      <c r="G49" s="63">
        <f>'[1]Исходный для набора'!P17</f>
        <v>8.6842105263157894</v>
      </c>
      <c r="H49" s="65">
        <f>'[1]Исходный для набора'!Q17</f>
        <v>6.578947368421062E-2</v>
      </c>
      <c r="I49" s="63">
        <f>'[1]Исходный для набора'!R17</f>
        <v>7.6344086021505371</v>
      </c>
      <c r="J49" s="63">
        <f>'[1]Исходный для набора'!T17</f>
        <v>-9.9999999999999867E-2</v>
      </c>
      <c r="K49" s="63">
        <f>'[1]Исходный для набора'!U17</f>
        <v>1.0498019241652523</v>
      </c>
      <c r="L49" s="63">
        <f>'[1]Исходный для набора'!V17</f>
        <v>1.04</v>
      </c>
      <c r="M49" s="66">
        <f>'[1]Исходный для набора'!W17</f>
        <v>1.31</v>
      </c>
      <c r="N49" s="67">
        <f>'[1]Исходный для набора'!X17</f>
        <v>186</v>
      </c>
      <c r="O49" s="66">
        <f>'[1]Исходный для набора'!Y17</f>
        <v>1.288</v>
      </c>
    </row>
    <row r="50" spans="1:15" ht="16.5" x14ac:dyDescent="0.25">
      <c r="A50" s="62" t="s">
        <v>53</v>
      </c>
      <c r="B50" s="63">
        <f>'[1]Исходный для набора'!H22</f>
        <v>0.2</v>
      </c>
      <c r="C50" s="63">
        <f>'[1]Исходный для набора'!I22</f>
        <v>0</v>
      </c>
      <c r="D50" s="63">
        <f>'[1]Исходный для набора'!J22</f>
        <v>0.3</v>
      </c>
      <c r="E50" s="64">
        <f>'[1]Исходный для набора'!M22</f>
        <v>34</v>
      </c>
      <c r="F50" s="64">
        <f>'[1]Исходный для набора'!N22</f>
        <v>39</v>
      </c>
      <c r="G50" s="63">
        <f>'[1]Исходный для набора'!P22</f>
        <v>5.8823529411764701</v>
      </c>
      <c r="H50" s="65">
        <f>'[1]Исходный для набора'!Q22</f>
        <v>0</v>
      </c>
      <c r="I50" s="63">
        <f>'[1]Исходный для набора'!R22</f>
        <v>7.6923076923076916</v>
      </c>
      <c r="J50" s="63">
        <f>'[1]Исходный для набора'!T22</f>
        <v>-9.9999999999999978E-2</v>
      </c>
      <c r="K50" s="63">
        <f>'[1]Исходный для набора'!U22</f>
        <v>-1.8099547511312215</v>
      </c>
      <c r="L50" s="63">
        <f>'[1]Исходный для набора'!V22</f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0.3</v>
      </c>
    </row>
    <row r="51" spans="1:15" ht="16.5" x14ac:dyDescent="0.25">
      <c r="A51" s="62" t="s">
        <v>54</v>
      </c>
      <c r="B51" s="63">
        <f>'[1]Исходный для набора'!H32</f>
        <v>0.65</v>
      </c>
      <c r="C51" s="63">
        <f>'[1]Исходный для набора'!I32</f>
        <v>0</v>
      </c>
      <c r="D51" s="63">
        <f>'[1]Исходный для набора'!J32</f>
        <v>0.86</v>
      </c>
      <c r="E51" s="64">
        <f>'[1]Исходный для набора'!M32</f>
        <v>111</v>
      </c>
      <c r="F51" s="64">
        <f>'[1]Исходный для набора'!N32</f>
        <v>102</v>
      </c>
      <c r="G51" s="63">
        <f>'[1]Исходный для набора'!P32</f>
        <v>5.8558558558558556</v>
      </c>
      <c r="H51" s="65">
        <f>'[1]Исходный для набора'!Q32</f>
        <v>0</v>
      </c>
      <c r="I51" s="63">
        <f>'[1]Исходный для набора'!R32</f>
        <v>8.4313725490196063</v>
      </c>
      <c r="J51" s="63">
        <f>'[1]Исходный для набора'!T32</f>
        <v>-0.20999999999999996</v>
      </c>
      <c r="K51" s="63">
        <f>'[1]Исходный для набора'!U32</f>
        <v>-2.5755166931637508</v>
      </c>
      <c r="L51" s="63">
        <f>'[1]Исходный для набора'!V32</f>
        <v>0.12</v>
      </c>
      <c r="M51" s="66">
        <f>'[1]Исходный для набора'!W32</f>
        <v>0.65</v>
      </c>
      <c r="N51" s="67">
        <f>'[1]Исходный для набора'!X32</f>
        <v>91</v>
      </c>
      <c r="O51" s="66">
        <f>'[1]Исходный для набора'!Y32</f>
        <v>0.85</v>
      </c>
    </row>
    <row r="52" spans="1:15" ht="16.5" x14ac:dyDescent="0.25">
      <c r="A52" s="62" t="s">
        <v>55</v>
      </c>
      <c r="B52" s="63">
        <f>'[1]Исходный для набора'!H42</f>
        <v>0</v>
      </c>
      <c r="C52" s="63">
        <f>'[1]Исходный для набора'!I42</f>
        <v>0</v>
      </c>
      <c r="D52" s="63">
        <f>'[1]Исходный для набора'!J42</f>
        <v>0</v>
      </c>
      <c r="E52" s="64">
        <f>'[1]Исходный для набора'!M42</f>
        <v>0</v>
      </c>
      <c r="F52" s="64">
        <f>'[1]Исходный для набора'!N42</f>
        <v>0</v>
      </c>
      <c r="G52" s="63">
        <f>'[1]Исходный для набора'!P42</f>
        <v>0</v>
      </c>
      <c r="H52" s="65">
        <f>'[1]Исходный для набора'!Q42</f>
        <v>0</v>
      </c>
      <c r="I52" s="63">
        <f>'[1]Исходный для набора'!R42</f>
        <v>0</v>
      </c>
      <c r="J52" s="63">
        <f>'[1]Исходный для набора'!T42</f>
        <v>0</v>
      </c>
      <c r="K52" s="63">
        <f>'[1]Исходный для набора'!U42</f>
        <v>0</v>
      </c>
      <c r="L52" s="63">
        <f>'[1]Исходный для набора'!V42</f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5" x14ac:dyDescent="0.25">
      <c r="A53" s="69" t="s">
        <v>31</v>
      </c>
      <c r="B53" s="70">
        <f>SUM(B49:B52)</f>
        <v>2.17</v>
      </c>
      <c r="C53" s="70">
        <f>B53-M53</f>
        <v>9.9999999999997868E-3</v>
      </c>
      <c r="D53" s="70">
        <f>SUM(D49:D52)</f>
        <v>2.58</v>
      </c>
      <c r="E53" s="71">
        <f>SUM(E49:E52)</f>
        <v>297</v>
      </c>
      <c r="F53" s="71">
        <f>SUM(F49:F52)</f>
        <v>327</v>
      </c>
      <c r="G53" s="70">
        <f>B53/E53*1000</f>
        <v>7.3063973063973062</v>
      </c>
      <c r="H53" s="72">
        <f>G53-(M53/E53*1000)</f>
        <v>3.3670033670032851E-2</v>
      </c>
      <c r="I53" s="70">
        <f>D53/F53*1000</f>
        <v>7.8899082568807346</v>
      </c>
      <c r="J53" s="70">
        <f>B53-D53</f>
        <v>-0.41000000000000014</v>
      </c>
      <c r="K53" s="73">
        <f>G53-I53</f>
        <v>-0.58351095048342838</v>
      </c>
      <c r="L53" s="70">
        <f>SUM(L49:L52)</f>
        <v>1.2600000000000002</v>
      </c>
      <c r="M53" s="75">
        <f>SUM(M49:M52)</f>
        <v>2.16</v>
      </c>
      <c r="N53" s="74">
        <f>SUM(N49:N52)</f>
        <v>304</v>
      </c>
      <c r="O53" s="75">
        <f>SUM(O49:O52)</f>
        <v>2.4380000000000002</v>
      </c>
    </row>
    <row r="54" spans="1:15" ht="16.5" x14ac:dyDescent="0.2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 x14ac:dyDescent="0.2">
      <c r="A55" s="83" t="s">
        <v>56</v>
      </c>
      <c r="B55" s="84">
        <f>'[1]Исходный для набора'!H43</f>
        <v>1298.67</v>
      </c>
      <c r="C55" s="84">
        <f>'[1]Исходный для набора'!I43</f>
        <v>-1.862999999999829</v>
      </c>
      <c r="D55" s="84">
        <f>'[1]Исходный для набора'!J43</f>
        <v>1276.32</v>
      </c>
      <c r="E55" s="85">
        <f>'[1]Исходный для набора'!M43</f>
        <v>62177</v>
      </c>
      <c r="F55" s="85">
        <f>'[1]Исходный для набора'!N43</f>
        <v>64380</v>
      </c>
      <c r="G55" s="84">
        <f>'[1]Исходный для набора'!P43</f>
        <v>20.9</v>
      </c>
      <c r="H55" s="86">
        <f>'[1]Исходный для набора'!Q43</f>
        <v>-1.6625118612989098E-2</v>
      </c>
      <c r="I55" s="84">
        <f>'[1]Исходный для набора'!R43</f>
        <v>19.8</v>
      </c>
      <c r="J55" s="84">
        <f>'[1]Исходный для набора'!T43</f>
        <v>22.350000000000136</v>
      </c>
      <c r="K55" s="84">
        <f>'[1]Исходный для набора'!U43</f>
        <v>1.0999999999999979</v>
      </c>
      <c r="L55" s="84">
        <f>'[1]Исходный для набора'!V43</f>
        <v>1393.5250000000001</v>
      </c>
      <c r="M55" s="87">
        <f>'[1]Исходный для набора'!W43</f>
        <v>1300.5329999999999</v>
      </c>
      <c r="N55" s="88">
        <f>'[1]Исходный для набора'!X43</f>
        <v>64796</v>
      </c>
      <c r="O55" s="89">
        <f>'[1]Исходный для набора'!Y43</f>
        <v>1215.752</v>
      </c>
    </row>
    <row r="56" spans="1:15" ht="16.5" x14ac:dyDescent="0.2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25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25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">
      <c r="A60" s="27"/>
      <c r="B60" s="103" t="str">
        <f>A4</f>
        <v>на 4 апреля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марта</v>
      </c>
      <c r="I61" s="21"/>
      <c r="J61" s="21"/>
      <c r="K61" s="22"/>
      <c r="L61" s="13"/>
      <c r="M61" s="82"/>
      <c r="N61" s="68"/>
    </row>
    <row r="62" spans="1:15" ht="15" customHeight="1" x14ac:dyDescent="0.25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25">
      <c r="A63" s="108" t="str">
        <f>'[1]Исходный для набора'!A48</f>
        <v>2024 г</v>
      </c>
      <c r="B63" s="109">
        <f>B55</f>
        <v>1298.67</v>
      </c>
      <c r="C63" s="110"/>
      <c r="D63" s="111">
        <f>'[1]Исходный для набора'!H48</f>
        <v>121657.63999999998</v>
      </c>
      <c r="E63" s="112"/>
      <c r="F63" s="113">
        <f>D63-D64</f>
        <v>2696.9599999999773</v>
      </c>
      <c r="G63" s="114"/>
      <c r="H63" s="115">
        <f>E55</f>
        <v>62177</v>
      </c>
      <c r="I63" s="116"/>
      <c r="J63" s="116"/>
      <c r="K63" s="117"/>
      <c r="L63" s="118"/>
      <c r="M63" s="82"/>
      <c r="N63" s="68"/>
    </row>
    <row r="64" spans="1:15" ht="15" customHeight="1" x14ac:dyDescent="0.25">
      <c r="A64" s="108" t="str">
        <f>'[1]Исходный для набора'!A49</f>
        <v>2023 г</v>
      </c>
      <c r="B64" s="109">
        <f>D55</f>
        <v>1276.32</v>
      </c>
      <c r="C64" s="110"/>
      <c r="D64" s="111">
        <f>'[1]Исходный для набора'!H49</f>
        <v>118960.68000000001</v>
      </c>
      <c r="E64" s="112"/>
      <c r="F64" s="119"/>
      <c r="G64" s="120"/>
      <c r="H64" s="115">
        <f>F55</f>
        <v>64380</v>
      </c>
      <c r="I64" s="116"/>
      <c r="J64" s="116"/>
      <c r="K64" s="117"/>
      <c r="L64" s="118"/>
      <c r="M64" s="82"/>
      <c r="N64" s="68"/>
    </row>
    <row r="65" spans="1:14" ht="15" customHeight="1" x14ac:dyDescent="0.25">
      <c r="A65" s="108" t="str">
        <f>'[1]Исходный для набора'!A50</f>
        <v>2022 г</v>
      </c>
      <c r="B65" s="109">
        <f>'[1]Исходный для набора'!J46</f>
        <v>1215.752</v>
      </c>
      <c r="C65" s="110"/>
      <c r="D65" s="111">
        <f>'[1]Исходный для набора'!H50</f>
        <v>109848.97699999998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2024-04-04T01:44:10Z</dcterms:created>
  <dcterms:modified xsi:type="dcterms:W3CDTF">2024-04-04T01:45:08Z</dcterms:modified>
</cp:coreProperties>
</file>